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User\OneDrive\Desktop\Contoh Borang\Format Kewangan Rev032021\"/>
    </mc:Choice>
  </mc:AlternateContent>
  <xr:revisionPtr revIDLastSave="0" documentId="8_{02EAC411-2BBE-44C0-9E16-0FCFBD00B3CE}" xr6:coauthVersionLast="47" xr6:coauthVersionMax="47" xr10:uidLastSave="{00000000-0000-0000-0000-000000000000}"/>
  <bookViews>
    <workbookView xWindow="-120" yWindow="-120" windowWidth="29040" windowHeight="15720" firstSheet="2" activeTab="6" xr2:uid="{30A16DE4-81A3-4C70-B834-ADC8FB76C4A7}"/>
  </bookViews>
  <sheets>
    <sheet name="Panduan" sheetId="1" r:id="rId1"/>
    <sheet name="Contoh (Borang 2 Muka Surat)" sheetId="4" r:id="rId2"/>
    <sheet name="Borang 1 Muka Surat" sheetId="10" r:id="rId3"/>
    <sheet name="Borang 2 Muka Surat" sheetId="11" r:id="rId4"/>
    <sheet name="Borang 3 Muka Surat" sheetId="13" r:id="rId5"/>
    <sheet name="Borang 4 Muka Surat" sheetId="14" r:id="rId6"/>
    <sheet name="Borang 5 Muka Surat" sheetId="15" r:id="rId7"/>
  </sheets>
  <definedNames>
    <definedName name="_xlnm.Print_Area" localSheetId="2">'Borang 1 Muka Surat'!$C$2:$U$113</definedName>
    <definedName name="_xlnm.Print_Area" localSheetId="3">'Borang 2 Muka Surat'!$C$2:$U$126</definedName>
    <definedName name="_xlnm.Print_Area" localSheetId="4">'Borang 3 Muka Surat'!$C$2:$U$152</definedName>
    <definedName name="_xlnm.Print_Area" localSheetId="5">'Borang 4 Muka Surat'!$C$2:$U$166</definedName>
    <definedName name="_xlnm.Print_Area" localSheetId="6">'Borang 5 Muka Surat'!$C$2:$U$181</definedName>
    <definedName name="_xlnm.Print_Area" localSheetId="1">'Contoh (Borang 2 Muka Surat)'!$C$2:$U$132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44" i="15" l="1"/>
  <c r="M126" i="15"/>
  <c r="O126" i="15"/>
  <c r="P126" i="15"/>
  <c r="Q126" i="15"/>
  <c r="R126" i="15"/>
  <c r="S126" i="15"/>
  <c r="T126" i="15"/>
  <c r="U126" i="15"/>
  <c r="M127" i="15"/>
  <c r="O127" i="15" s="1"/>
  <c r="R127" i="15" s="1"/>
  <c r="P127" i="15"/>
  <c r="Q127" i="15"/>
  <c r="S127" i="15"/>
  <c r="T127" i="15"/>
  <c r="U127" i="15"/>
  <c r="M128" i="15"/>
  <c r="O128" i="15" s="1"/>
  <c r="R128" i="15" s="1"/>
  <c r="P128" i="15"/>
  <c r="Q128" i="15"/>
  <c r="S128" i="15"/>
  <c r="T128" i="15"/>
  <c r="U128" i="15"/>
  <c r="M129" i="15"/>
  <c r="O129" i="15"/>
  <c r="P129" i="15"/>
  <c r="Q129" i="15"/>
  <c r="R129" i="15"/>
  <c r="S129" i="15"/>
  <c r="T129" i="15"/>
  <c r="U129" i="15"/>
  <c r="M130" i="15"/>
  <c r="O130" i="15" s="1"/>
  <c r="R130" i="15" s="1"/>
  <c r="P130" i="15"/>
  <c r="Q130" i="15"/>
  <c r="S130" i="15"/>
  <c r="T130" i="15"/>
  <c r="U130" i="15"/>
  <c r="M131" i="15"/>
  <c r="O131" i="15"/>
  <c r="R131" i="15" s="1"/>
  <c r="P131" i="15"/>
  <c r="Q131" i="15"/>
  <c r="S131" i="15"/>
  <c r="T131" i="15"/>
  <c r="U131" i="15"/>
  <c r="M132" i="15"/>
  <c r="O132" i="15" s="1"/>
  <c r="P132" i="15"/>
  <c r="Q132" i="15"/>
  <c r="R132" i="15"/>
  <c r="S132" i="15"/>
  <c r="T132" i="15"/>
  <c r="U132" i="15"/>
  <c r="M133" i="15"/>
  <c r="O133" i="15" s="1"/>
  <c r="R133" i="15" s="1"/>
  <c r="P133" i="15"/>
  <c r="Q133" i="15"/>
  <c r="S133" i="15"/>
  <c r="T133" i="15"/>
  <c r="U133" i="15"/>
  <c r="M134" i="15"/>
  <c r="O134" i="15" s="1"/>
  <c r="R134" i="15" s="1"/>
  <c r="P134" i="15"/>
  <c r="Q134" i="15"/>
  <c r="S134" i="15"/>
  <c r="T134" i="15"/>
  <c r="U134" i="15"/>
  <c r="M135" i="15"/>
  <c r="O135" i="15"/>
  <c r="P135" i="15"/>
  <c r="Q135" i="15"/>
  <c r="R135" i="15"/>
  <c r="S135" i="15"/>
  <c r="T135" i="15"/>
  <c r="U135" i="15"/>
  <c r="M136" i="15"/>
  <c r="O136" i="15" s="1"/>
  <c r="R136" i="15" s="1"/>
  <c r="P136" i="15"/>
  <c r="Q136" i="15"/>
  <c r="S136" i="15"/>
  <c r="T136" i="15"/>
  <c r="U136" i="15"/>
  <c r="M137" i="15"/>
  <c r="O137" i="15" s="1"/>
  <c r="R137" i="15" s="1"/>
  <c r="P137" i="15"/>
  <c r="Q137" i="15"/>
  <c r="S137" i="15"/>
  <c r="T137" i="15"/>
  <c r="U137" i="15"/>
  <c r="M138" i="15"/>
  <c r="O138" i="15"/>
  <c r="P138" i="15"/>
  <c r="Q138" i="15"/>
  <c r="R138" i="15"/>
  <c r="S138" i="15"/>
  <c r="T138" i="15"/>
  <c r="U138" i="15"/>
  <c r="M139" i="15"/>
  <c r="O139" i="15" s="1"/>
  <c r="R139" i="15" s="1"/>
  <c r="P139" i="15"/>
  <c r="Q139" i="15"/>
  <c r="S139" i="15"/>
  <c r="T139" i="15"/>
  <c r="U139" i="15"/>
  <c r="M140" i="15"/>
  <c r="O140" i="15" s="1"/>
  <c r="R140" i="15" s="1"/>
  <c r="P140" i="15"/>
  <c r="Q140" i="15"/>
  <c r="S140" i="15"/>
  <c r="T140" i="15"/>
  <c r="U140" i="15"/>
  <c r="M141" i="15"/>
  <c r="O141" i="15"/>
  <c r="P141" i="15"/>
  <c r="Q141" i="15"/>
  <c r="R141" i="15"/>
  <c r="S141" i="15"/>
  <c r="T141" i="15"/>
  <c r="U141" i="15"/>
  <c r="U143" i="15"/>
  <c r="T143" i="15"/>
  <c r="S143" i="15"/>
  <c r="R143" i="15"/>
  <c r="Q143" i="15"/>
  <c r="P143" i="15"/>
  <c r="M143" i="15"/>
  <c r="O143" i="15" s="1"/>
  <c r="U142" i="15"/>
  <c r="T142" i="15"/>
  <c r="S142" i="15"/>
  <c r="R142" i="15"/>
  <c r="Q142" i="15"/>
  <c r="P142" i="15"/>
  <c r="M142" i="15"/>
  <c r="O142" i="15" s="1"/>
  <c r="U125" i="15"/>
  <c r="T125" i="15"/>
  <c r="S125" i="15"/>
  <c r="Q125" i="15"/>
  <c r="P125" i="15"/>
  <c r="M125" i="15"/>
  <c r="O125" i="15" s="1"/>
  <c r="R125" i="15" s="1"/>
  <c r="U124" i="15"/>
  <c r="T124" i="15"/>
  <c r="S124" i="15"/>
  <c r="R124" i="15"/>
  <c r="Q124" i="15"/>
  <c r="P124" i="15"/>
  <c r="M124" i="15"/>
  <c r="O124" i="15" s="1"/>
  <c r="N117" i="15"/>
  <c r="U116" i="15"/>
  <c r="T116" i="15"/>
  <c r="S116" i="15"/>
  <c r="R116" i="15"/>
  <c r="Q116" i="15"/>
  <c r="P116" i="15"/>
  <c r="M116" i="15"/>
  <c r="O116" i="15" s="1"/>
  <c r="U115" i="15"/>
  <c r="T115" i="15"/>
  <c r="S115" i="15"/>
  <c r="R115" i="15"/>
  <c r="Q115" i="15"/>
  <c r="P115" i="15"/>
  <c r="M115" i="15"/>
  <c r="O115" i="15" s="1"/>
  <c r="U114" i="15"/>
  <c r="T114" i="15"/>
  <c r="S114" i="15"/>
  <c r="R114" i="15"/>
  <c r="Q114" i="15"/>
  <c r="P114" i="15"/>
  <c r="M114" i="15"/>
  <c r="O114" i="15" s="1"/>
  <c r="U113" i="15"/>
  <c r="T113" i="15"/>
  <c r="S113" i="15"/>
  <c r="R113" i="15"/>
  <c r="Q113" i="15"/>
  <c r="P113" i="15"/>
  <c r="M113" i="15"/>
  <c r="O113" i="15" s="1"/>
  <c r="U112" i="15"/>
  <c r="T112" i="15"/>
  <c r="S112" i="15"/>
  <c r="R112" i="15"/>
  <c r="Q112" i="15"/>
  <c r="P112" i="15"/>
  <c r="M112" i="15"/>
  <c r="O112" i="15" s="1"/>
  <c r="U111" i="15"/>
  <c r="T111" i="15"/>
  <c r="S111" i="15"/>
  <c r="R111" i="15"/>
  <c r="Q111" i="15"/>
  <c r="P111" i="15"/>
  <c r="M111" i="15"/>
  <c r="O111" i="15" s="1"/>
  <c r="U110" i="15"/>
  <c r="T110" i="15"/>
  <c r="S110" i="15"/>
  <c r="R110" i="15"/>
  <c r="Q110" i="15"/>
  <c r="P110" i="15"/>
  <c r="M110" i="15"/>
  <c r="O110" i="15" s="1"/>
  <c r="U109" i="15"/>
  <c r="T109" i="15"/>
  <c r="S109" i="15"/>
  <c r="R109" i="15"/>
  <c r="Q109" i="15"/>
  <c r="P109" i="15"/>
  <c r="M109" i="15"/>
  <c r="O109" i="15" s="1"/>
  <c r="U108" i="15"/>
  <c r="T108" i="15"/>
  <c r="S108" i="15"/>
  <c r="R108" i="15"/>
  <c r="Q108" i="15"/>
  <c r="P108" i="15"/>
  <c r="M108" i="15"/>
  <c r="O108" i="15" s="1"/>
  <c r="U107" i="15"/>
  <c r="T107" i="15"/>
  <c r="S107" i="15"/>
  <c r="R107" i="15"/>
  <c r="Q107" i="15"/>
  <c r="P107" i="15"/>
  <c r="M107" i="15"/>
  <c r="O107" i="15" s="1"/>
  <c r="U106" i="15"/>
  <c r="T106" i="15"/>
  <c r="S106" i="15"/>
  <c r="R106" i="15"/>
  <c r="Q106" i="15"/>
  <c r="P106" i="15"/>
  <c r="M106" i="15"/>
  <c r="O106" i="15" s="1"/>
  <c r="U105" i="15"/>
  <c r="T105" i="15"/>
  <c r="S105" i="15"/>
  <c r="R105" i="15"/>
  <c r="Q105" i="15"/>
  <c r="P105" i="15"/>
  <c r="M105" i="15"/>
  <c r="O105" i="15" s="1"/>
  <c r="U104" i="15"/>
  <c r="T104" i="15"/>
  <c r="S104" i="15"/>
  <c r="R104" i="15"/>
  <c r="Q104" i="15"/>
  <c r="P104" i="15"/>
  <c r="M104" i="15"/>
  <c r="O104" i="15" s="1"/>
  <c r="U103" i="15"/>
  <c r="T103" i="15"/>
  <c r="S103" i="15"/>
  <c r="R103" i="15"/>
  <c r="Q103" i="15"/>
  <c r="P103" i="15"/>
  <c r="M103" i="15"/>
  <c r="O103" i="15" s="1"/>
  <c r="U102" i="15"/>
  <c r="T102" i="15"/>
  <c r="S102" i="15"/>
  <c r="R102" i="15"/>
  <c r="Q102" i="15"/>
  <c r="P102" i="15"/>
  <c r="M102" i="15"/>
  <c r="O102" i="15" s="1"/>
  <c r="U101" i="15"/>
  <c r="T101" i="15"/>
  <c r="S101" i="15"/>
  <c r="R101" i="15"/>
  <c r="Q101" i="15"/>
  <c r="P101" i="15"/>
  <c r="M101" i="15"/>
  <c r="O101" i="15" s="1"/>
  <c r="U100" i="15"/>
  <c r="T100" i="15"/>
  <c r="S100" i="15"/>
  <c r="R100" i="15"/>
  <c r="Q100" i="15"/>
  <c r="P100" i="15"/>
  <c r="M100" i="15"/>
  <c r="O100" i="15" s="1"/>
  <c r="U99" i="15"/>
  <c r="T99" i="15"/>
  <c r="S99" i="15"/>
  <c r="Q99" i="15"/>
  <c r="P99" i="15"/>
  <c r="M99" i="15"/>
  <c r="O99" i="15" s="1"/>
  <c r="R99" i="15" s="1"/>
  <c r="U98" i="15"/>
  <c r="T98" i="15"/>
  <c r="S98" i="15"/>
  <c r="R98" i="15"/>
  <c r="Q98" i="15"/>
  <c r="P98" i="15"/>
  <c r="M98" i="15"/>
  <c r="O98" i="15" s="1"/>
  <c r="U97" i="15"/>
  <c r="T97" i="15"/>
  <c r="S97" i="15"/>
  <c r="R97" i="15"/>
  <c r="Q97" i="15"/>
  <c r="P97" i="15"/>
  <c r="M97" i="15"/>
  <c r="O97" i="15" s="1"/>
  <c r="N89" i="15"/>
  <c r="U88" i="15"/>
  <c r="T88" i="15"/>
  <c r="S88" i="15"/>
  <c r="R88" i="15"/>
  <c r="Q88" i="15"/>
  <c r="P88" i="15"/>
  <c r="M88" i="15"/>
  <c r="O88" i="15" s="1"/>
  <c r="U87" i="15"/>
  <c r="T87" i="15"/>
  <c r="S87" i="15"/>
  <c r="R87" i="15"/>
  <c r="Q87" i="15"/>
  <c r="P87" i="15"/>
  <c r="M87" i="15"/>
  <c r="O87" i="15" s="1"/>
  <c r="U86" i="15"/>
  <c r="T86" i="15"/>
  <c r="S86" i="15"/>
  <c r="R86" i="15"/>
  <c r="Q86" i="15"/>
  <c r="P86" i="15"/>
  <c r="O86" i="15"/>
  <c r="M86" i="15"/>
  <c r="U85" i="15"/>
  <c r="T85" i="15"/>
  <c r="S85" i="15"/>
  <c r="R85" i="15"/>
  <c r="Q85" i="15"/>
  <c r="P85" i="15"/>
  <c r="M85" i="15"/>
  <c r="O85" i="15" s="1"/>
  <c r="U84" i="15"/>
  <c r="T84" i="15"/>
  <c r="S84" i="15"/>
  <c r="R84" i="15"/>
  <c r="Q84" i="15"/>
  <c r="P84" i="15"/>
  <c r="M84" i="15"/>
  <c r="O84" i="15" s="1"/>
  <c r="U83" i="15"/>
  <c r="T83" i="15"/>
  <c r="S83" i="15"/>
  <c r="R83" i="15"/>
  <c r="Q83" i="15"/>
  <c r="P83" i="15"/>
  <c r="M83" i="15"/>
  <c r="O83" i="15" s="1"/>
  <c r="U82" i="15"/>
  <c r="T82" i="15"/>
  <c r="S82" i="15"/>
  <c r="R82" i="15"/>
  <c r="Q82" i="15"/>
  <c r="P82" i="15"/>
  <c r="M82" i="15"/>
  <c r="O82" i="15" s="1"/>
  <c r="U81" i="15"/>
  <c r="T81" i="15"/>
  <c r="S81" i="15"/>
  <c r="R81" i="15"/>
  <c r="Q81" i="15"/>
  <c r="P81" i="15"/>
  <c r="M81" i="15"/>
  <c r="O81" i="15" s="1"/>
  <c r="U80" i="15"/>
  <c r="T80" i="15"/>
  <c r="S80" i="15"/>
  <c r="R80" i="15"/>
  <c r="Q80" i="15"/>
  <c r="P80" i="15"/>
  <c r="M80" i="15"/>
  <c r="O80" i="15" s="1"/>
  <c r="U79" i="15"/>
  <c r="T79" i="15"/>
  <c r="S79" i="15"/>
  <c r="R79" i="15"/>
  <c r="Q79" i="15"/>
  <c r="P79" i="15"/>
  <c r="M79" i="15"/>
  <c r="O79" i="15" s="1"/>
  <c r="U78" i="15"/>
  <c r="T78" i="15"/>
  <c r="S78" i="15"/>
  <c r="R78" i="15"/>
  <c r="Q78" i="15"/>
  <c r="P78" i="15"/>
  <c r="M78" i="15"/>
  <c r="O78" i="15" s="1"/>
  <c r="U77" i="15"/>
  <c r="T77" i="15"/>
  <c r="S77" i="15"/>
  <c r="R77" i="15"/>
  <c r="Q77" i="15"/>
  <c r="P77" i="15"/>
  <c r="O77" i="15"/>
  <c r="M77" i="15"/>
  <c r="U76" i="15"/>
  <c r="T76" i="15"/>
  <c r="S76" i="15"/>
  <c r="R76" i="15"/>
  <c r="Q76" i="15"/>
  <c r="P76" i="15"/>
  <c r="M76" i="15"/>
  <c r="O76" i="15" s="1"/>
  <c r="U75" i="15"/>
  <c r="T75" i="15"/>
  <c r="S75" i="15"/>
  <c r="R75" i="15"/>
  <c r="Q75" i="15"/>
  <c r="P75" i="15"/>
  <c r="M75" i="15"/>
  <c r="O75" i="15" s="1"/>
  <c r="U74" i="15"/>
  <c r="T74" i="15"/>
  <c r="S74" i="15"/>
  <c r="R74" i="15"/>
  <c r="Q74" i="15"/>
  <c r="P74" i="15"/>
  <c r="M74" i="15"/>
  <c r="O74" i="15" s="1"/>
  <c r="U73" i="15"/>
  <c r="T73" i="15"/>
  <c r="S73" i="15"/>
  <c r="R73" i="15"/>
  <c r="Q73" i="15"/>
  <c r="P73" i="15"/>
  <c r="M73" i="15"/>
  <c r="O73" i="15" s="1"/>
  <c r="U72" i="15"/>
  <c r="T72" i="15"/>
  <c r="S72" i="15"/>
  <c r="Q72" i="15"/>
  <c r="P72" i="15"/>
  <c r="O72" i="15"/>
  <c r="R72" i="15" s="1"/>
  <c r="M72" i="15"/>
  <c r="U71" i="15"/>
  <c r="T71" i="15"/>
  <c r="S71" i="15"/>
  <c r="R71" i="15"/>
  <c r="Q71" i="15"/>
  <c r="P71" i="15"/>
  <c r="M71" i="15"/>
  <c r="O71" i="15" s="1"/>
  <c r="U70" i="15"/>
  <c r="T70" i="15"/>
  <c r="S70" i="15"/>
  <c r="R70" i="15"/>
  <c r="Q70" i="15"/>
  <c r="P70" i="15"/>
  <c r="O70" i="15"/>
  <c r="M70" i="15"/>
  <c r="N63" i="15"/>
  <c r="U62" i="15"/>
  <c r="T62" i="15"/>
  <c r="S62" i="15"/>
  <c r="R62" i="15"/>
  <c r="Q62" i="15"/>
  <c r="P62" i="15"/>
  <c r="M62" i="15"/>
  <c r="O62" i="15" s="1"/>
  <c r="U61" i="15"/>
  <c r="T61" i="15"/>
  <c r="S61" i="15"/>
  <c r="R61" i="15"/>
  <c r="Q61" i="15"/>
  <c r="P61" i="15"/>
  <c r="M61" i="15"/>
  <c r="O61" i="15" s="1"/>
  <c r="U60" i="15"/>
  <c r="T60" i="15"/>
  <c r="S60" i="15"/>
  <c r="Q60" i="15"/>
  <c r="P60" i="15"/>
  <c r="M60" i="15"/>
  <c r="O60" i="15" s="1"/>
  <c r="R60" i="15" s="1"/>
  <c r="U59" i="15"/>
  <c r="T59" i="15"/>
  <c r="R59" i="15"/>
  <c r="Q59" i="15"/>
  <c r="P59" i="15"/>
  <c r="M59" i="15"/>
  <c r="O59" i="15" s="1"/>
  <c r="S59" i="15" s="1"/>
  <c r="U58" i="15"/>
  <c r="T58" i="15"/>
  <c r="S58" i="15"/>
  <c r="Q58" i="15"/>
  <c r="P58" i="15"/>
  <c r="M58" i="15"/>
  <c r="O58" i="15" s="1"/>
  <c r="R58" i="15" s="1"/>
  <c r="U57" i="15"/>
  <c r="T57" i="15"/>
  <c r="S57" i="15"/>
  <c r="R57" i="15"/>
  <c r="Q57" i="15"/>
  <c r="Q63" i="15" s="1"/>
  <c r="Q69" i="15" s="1"/>
  <c r="P57" i="15"/>
  <c r="M57" i="15"/>
  <c r="O57" i="15" s="1"/>
  <c r="P34" i="15"/>
  <c r="O34" i="15"/>
  <c r="N34" i="15"/>
  <c r="M34" i="15"/>
  <c r="L34" i="15"/>
  <c r="N19" i="15"/>
  <c r="N18" i="15"/>
  <c r="M35" i="15" s="1"/>
  <c r="R129" i="14"/>
  <c r="U117" i="14"/>
  <c r="T117" i="14"/>
  <c r="S117" i="14"/>
  <c r="R117" i="14"/>
  <c r="Q117" i="14"/>
  <c r="P117" i="14"/>
  <c r="M117" i="14"/>
  <c r="U115" i="14"/>
  <c r="T115" i="14"/>
  <c r="S115" i="14"/>
  <c r="R115" i="14"/>
  <c r="Q115" i="14"/>
  <c r="P115" i="14"/>
  <c r="M115" i="14"/>
  <c r="O115" i="14" s="1"/>
  <c r="N117" i="14"/>
  <c r="U116" i="14"/>
  <c r="T116" i="14"/>
  <c r="S116" i="14"/>
  <c r="R116" i="14"/>
  <c r="Q116" i="14"/>
  <c r="P116" i="14"/>
  <c r="M116" i="14"/>
  <c r="O116" i="14" s="1"/>
  <c r="U114" i="14"/>
  <c r="T114" i="14"/>
  <c r="S114" i="14"/>
  <c r="R114" i="14"/>
  <c r="Q114" i="14"/>
  <c r="P114" i="14"/>
  <c r="M114" i="14"/>
  <c r="O114" i="14" s="1"/>
  <c r="U113" i="14"/>
  <c r="T113" i="14"/>
  <c r="S113" i="14"/>
  <c r="R113" i="14"/>
  <c r="Q113" i="14"/>
  <c r="P113" i="14"/>
  <c r="M113" i="14"/>
  <c r="O113" i="14" s="1"/>
  <c r="U112" i="14"/>
  <c r="T112" i="14"/>
  <c r="S112" i="14"/>
  <c r="R112" i="14"/>
  <c r="Q112" i="14"/>
  <c r="P112" i="14"/>
  <c r="M112" i="14"/>
  <c r="O112" i="14" s="1"/>
  <c r="U111" i="14"/>
  <c r="T111" i="14"/>
  <c r="S111" i="14"/>
  <c r="R111" i="14"/>
  <c r="Q111" i="14"/>
  <c r="P111" i="14"/>
  <c r="M111" i="14"/>
  <c r="O111" i="14" s="1"/>
  <c r="U110" i="14"/>
  <c r="T110" i="14"/>
  <c r="S110" i="14"/>
  <c r="R110" i="14"/>
  <c r="Q110" i="14"/>
  <c r="P110" i="14"/>
  <c r="M110" i="14"/>
  <c r="O110" i="14" s="1"/>
  <c r="U109" i="14"/>
  <c r="T109" i="14"/>
  <c r="S109" i="14"/>
  <c r="R109" i="14"/>
  <c r="Q109" i="14"/>
  <c r="P109" i="14"/>
  <c r="M109" i="14"/>
  <c r="O109" i="14" s="1"/>
  <c r="U108" i="14"/>
  <c r="T108" i="14"/>
  <c r="S108" i="14"/>
  <c r="R108" i="14"/>
  <c r="Q108" i="14"/>
  <c r="P108" i="14"/>
  <c r="M108" i="14"/>
  <c r="O108" i="14" s="1"/>
  <c r="U107" i="14"/>
  <c r="T107" i="14"/>
  <c r="S107" i="14"/>
  <c r="R107" i="14"/>
  <c r="Q107" i="14"/>
  <c r="P107" i="14"/>
  <c r="M107" i="14"/>
  <c r="O107" i="14" s="1"/>
  <c r="U106" i="14"/>
  <c r="T106" i="14"/>
  <c r="S106" i="14"/>
  <c r="R106" i="14"/>
  <c r="Q106" i="14"/>
  <c r="P106" i="14"/>
  <c r="M106" i="14"/>
  <c r="O106" i="14" s="1"/>
  <c r="U105" i="14"/>
  <c r="T105" i="14"/>
  <c r="S105" i="14"/>
  <c r="R105" i="14"/>
  <c r="Q105" i="14"/>
  <c r="P105" i="14"/>
  <c r="M105" i="14"/>
  <c r="O105" i="14" s="1"/>
  <c r="U104" i="14"/>
  <c r="T104" i="14"/>
  <c r="S104" i="14"/>
  <c r="R104" i="14"/>
  <c r="Q104" i="14"/>
  <c r="P104" i="14"/>
  <c r="M104" i="14"/>
  <c r="O104" i="14" s="1"/>
  <c r="U103" i="14"/>
  <c r="T103" i="14"/>
  <c r="S103" i="14"/>
  <c r="R103" i="14"/>
  <c r="Q103" i="14"/>
  <c r="P103" i="14"/>
  <c r="M103" i="14"/>
  <c r="O103" i="14" s="1"/>
  <c r="U102" i="14"/>
  <c r="T102" i="14"/>
  <c r="S102" i="14"/>
  <c r="R102" i="14"/>
  <c r="Q102" i="14"/>
  <c r="P102" i="14"/>
  <c r="M102" i="14"/>
  <c r="O102" i="14" s="1"/>
  <c r="U101" i="14"/>
  <c r="T101" i="14"/>
  <c r="S101" i="14"/>
  <c r="R101" i="14"/>
  <c r="Q101" i="14"/>
  <c r="P101" i="14"/>
  <c r="M101" i="14"/>
  <c r="O101" i="14" s="1"/>
  <c r="U100" i="14"/>
  <c r="T100" i="14"/>
  <c r="S100" i="14"/>
  <c r="R100" i="14"/>
  <c r="Q100" i="14"/>
  <c r="P100" i="14"/>
  <c r="M100" i="14"/>
  <c r="O100" i="14" s="1"/>
  <c r="U99" i="14"/>
  <c r="T99" i="14"/>
  <c r="S99" i="14"/>
  <c r="Q99" i="14"/>
  <c r="P99" i="14"/>
  <c r="M99" i="14"/>
  <c r="O99" i="14" s="1"/>
  <c r="R99" i="14" s="1"/>
  <c r="U98" i="14"/>
  <c r="T98" i="14"/>
  <c r="S98" i="14"/>
  <c r="R98" i="14"/>
  <c r="Q98" i="14"/>
  <c r="P98" i="14"/>
  <c r="M98" i="14"/>
  <c r="O98" i="14" s="1"/>
  <c r="U97" i="14"/>
  <c r="T97" i="14"/>
  <c r="S97" i="14"/>
  <c r="R97" i="14"/>
  <c r="Q97" i="14"/>
  <c r="P97" i="14"/>
  <c r="M97" i="14"/>
  <c r="O97" i="14" s="1"/>
  <c r="U128" i="14"/>
  <c r="T128" i="14"/>
  <c r="S128" i="14"/>
  <c r="R128" i="14"/>
  <c r="Q128" i="14"/>
  <c r="P128" i="14"/>
  <c r="M128" i="14"/>
  <c r="O128" i="14" s="1"/>
  <c r="U127" i="14"/>
  <c r="T127" i="14"/>
  <c r="S127" i="14"/>
  <c r="R127" i="14"/>
  <c r="Q127" i="14"/>
  <c r="P127" i="14"/>
  <c r="M127" i="14"/>
  <c r="O127" i="14" s="1"/>
  <c r="U126" i="14"/>
  <c r="T126" i="14"/>
  <c r="S126" i="14"/>
  <c r="R126" i="14"/>
  <c r="Q126" i="14"/>
  <c r="P126" i="14"/>
  <c r="M126" i="14"/>
  <c r="O126" i="14" s="1"/>
  <c r="U125" i="14"/>
  <c r="T125" i="14"/>
  <c r="S125" i="14"/>
  <c r="Q125" i="14"/>
  <c r="P125" i="14"/>
  <c r="M125" i="14"/>
  <c r="O125" i="14" s="1"/>
  <c r="R125" i="14" s="1"/>
  <c r="U124" i="14"/>
  <c r="T124" i="14"/>
  <c r="S124" i="14"/>
  <c r="R124" i="14"/>
  <c r="Q124" i="14"/>
  <c r="P124" i="14"/>
  <c r="M124" i="14"/>
  <c r="O124" i="14" s="1"/>
  <c r="N89" i="14"/>
  <c r="U88" i="14"/>
  <c r="T88" i="14"/>
  <c r="S88" i="14"/>
  <c r="R88" i="14"/>
  <c r="Q88" i="14"/>
  <c r="P88" i="14"/>
  <c r="M88" i="14"/>
  <c r="O88" i="14" s="1"/>
  <c r="U87" i="14"/>
  <c r="T87" i="14"/>
  <c r="S87" i="14"/>
  <c r="R87" i="14"/>
  <c r="Q87" i="14"/>
  <c r="P87" i="14"/>
  <c r="M87" i="14"/>
  <c r="O87" i="14" s="1"/>
  <c r="U86" i="14"/>
  <c r="T86" i="14"/>
  <c r="S86" i="14"/>
  <c r="R86" i="14"/>
  <c r="Q86" i="14"/>
  <c r="P86" i="14"/>
  <c r="M86" i="14"/>
  <c r="O86" i="14" s="1"/>
  <c r="U85" i="14"/>
  <c r="T85" i="14"/>
  <c r="S85" i="14"/>
  <c r="R85" i="14"/>
  <c r="Q85" i="14"/>
  <c r="P85" i="14"/>
  <c r="M85" i="14"/>
  <c r="O85" i="14" s="1"/>
  <c r="U84" i="14"/>
  <c r="T84" i="14"/>
  <c r="S84" i="14"/>
  <c r="R84" i="14"/>
  <c r="Q84" i="14"/>
  <c r="P84" i="14"/>
  <c r="M84" i="14"/>
  <c r="O84" i="14" s="1"/>
  <c r="U83" i="14"/>
  <c r="T83" i="14"/>
  <c r="S83" i="14"/>
  <c r="R83" i="14"/>
  <c r="Q83" i="14"/>
  <c r="P83" i="14"/>
  <c r="M83" i="14"/>
  <c r="O83" i="14" s="1"/>
  <c r="U82" i="14"/>
  <c r="T82" i="14"/>
  <c r="S82" i="14"/>
  <c r="R82" i="14"/>
  <c r="Q82" i="14"/>
  <c r="P82" i="14"/>
  <c r="M82" i="14"/>
  <c r="O82" i="14" s="1"/>
  <c r="U81" i="14"/>
  <c r="T81" i="14"/>
  <c r="S81" i="14"/>
  <c r="R81" i="14"/>
  <c r="Q81" i="14"/>
  <c r="P81" i="14"/>
  <c r="M81" i="14"/>
  <c r="O81" i="14" s="1"/>
  <c r="U80" i="14"/>
  <c r="T80" i="14"/>
  <c r="S80" i="14"/>
  <c r="R80" i="14"/>
  <c r="Q80" i="14"/>
  <c r="P80" i="14"/>
  <c r="M80" i="14"/>
  <c r="O80" i="14" s="1"/>
  <c r="U79" i="14"/>
  <c r="T79" i="14"/>
  <c r="S79" i="14"/>
  <c r="R79" i="14"/>
  <c r="Q79" i="14"/>
  <c r="P79" i="14"/>
  <c r="M79" i="14"/>
  <c r="O79" i="14" s="1"/>
  <c r="U78" i="14"/>
  <c r="T78" i="14"/>
  <c r="S78" i="14"/>
  <c r="R78" i="14"/>
  <c r="Q78" i="14"/>
  <c r="P78" i="14"/>
  <c r="M78" i="14"/>
  <c r="O78" i="14" s="1"/>
  <c r="U77" i="14"/>
  <c r="T77" i="14"/>
  <c r="S77" i="14"/>
  <c r="R77" i="14"/>
  <c r="Q77" i="14"/>
  <c r="P77" i="14"/>
  <c r="M77" i="14"/>
  <c r="O77" i="14" s="1"/>
  <c r="U76" i="14"/>
  <c r="T76" i="14"/>
  <c r="S76" i="14"/>
  <c r="R76" i="14"/>
  <c r="Q76" i="14"/>
  <c r="P76" i="14"/>
  <c r="M76" i="14"/>
  <c r="O76" i="14" s="1"/>
  <c r="U75" i="14"/>
  <c r="T75" i="14"/>
  <c r="S75" i="14"/>
  <c r="R75" i="14"/>
  <c r="Q75" i="14"/>
  <c r="P75" i="14"/>
  <c r="M75" i="14"/>
  <c r="O75" i="14" s="1"/>
  <c r="U74" i="14"/>
  <c r="T74" i="14"/>
  <c r="S74" i="14"/>
  <c r="R74" i="14"/>
  <c r="Q74" i="14"/>
  <c r="P74" i="14"/>
  <c r="M74" i="14"/>
  <c r="O74" i="14" s="1"/>
  <c r="U73" i="14"/>
  <c r="T73" i="14"/>
  <c r="S73" i="14"/>
  <c r="R73" i="14"/>
  <c r="Q73" i="14"/>
  <c r="P73" i="14"/>
  <c r="M73" i="14"/>
  <c r="O73" i="14" s="1"/>
  <c r="U72" i="14"/>
  <c r="T72" i="14"/>
  <c r="S72" i="14"/>
  <c r="Q72" i="14"/>
  <c r="P72" i="14"/>
  <c r="M72" i="14"/>
  <c r="O72" i="14" s="1"/>
  <c r="R72" i="14" s="1"/>
  <c r="U71" i="14"/>
  <c r="T71" i="14"/>
  <c r="S71" i="14"/>
  <c r="R71" i="14"/>
  <c r="Q71" i="14"/>
  <c r="P71" i="14"/>
  <c r="M71" i="14"/>
  <c r="O71" i="14" s="1"/>
  <c r="U70" i="14"/>
  <c r="T70" i="14"/>
  <c r="S70" i="14"/>
  <c r="R70" i="14"/>
  <c r="Q70" i="14"/>
  <c r="P70" i="14"/>
  <c r="M70" i="14"/>
  <c r="O70" i="14" s="1"/>
  <c r="N63" i="14"/>
  <c r="U62" i="14"/>
  <c r="T62" i="14"/>
  <c r="S62" i="14"/>
  <c r="R62" i="14"/>
  <c r="Q62" i="14"/>
  <c r="P62" i="14"/>
  <c r="M62" i="14"/>
  <c r="O62" i="14" s="1"/>
  <c r="U61" i="14"/>
  <c r="T61" i="14"/>
  <c r="S61" i="14"/>
  <c r="R61" i="14"/>
  <c r="Q61" i="14"/>
  <c r="P61" i="14"/>
  <c r="M61" i="14"/>
  <c r="O61" i="14" s="1"/>
  <c r="U60" i="14"/>
  <c r="T60" i="14"/>
  <c r="S60" i="14"/>
  <c r="Q60" i="14"/>
  <c r="P60" i="14"/>
  <c r="M60" i="14"/>
  <c r="O60" i="14" s="1"/>
  <c r="R60" i="14" s="1"/>
  <c r="U59" i="14"/>
  <c r="T59" i="14"/>
  <c r="R59" i="14"/>
  <c r="Q59" i="14"/>
  <c r="P59" i="14"/>
  <c r="M59" i="14"/>
  <c r="O59" i="14" s="1"/>
  <c r="S59" i="14" s="1"/>
  <c r="U58" i="14"/>
  <c r="T58" i="14"/>
  <c r="S58" i="14"/>
  <c r="Q58" i="14"/>
  <c r="P58" i="14"/>
  <c r="M58" i="14"/>
  <c r="O58" i="14" s="1"/>
  <c r="R58" i="14" s="1"/>
  <c r="U57" i="14"/>
  <c r="T57" i="14"/>
  <c r="S57" i="14"/>
  <c r="R57" i="14"/>
  <c r="Q57" i="14"/>
  <c r="P57" i="14"/>
  <c r="M57" i="14"/>
  <c r="O57" i="14" s="1"/>
  <c r="P34" i="14"/>
  <c r="O34" i="14"/>
  <c r="N34" i="14"/>
  <c r="M34" i="14"/>
  <c r="L34" i="14"/>
  <c r="N19" i="14"/>
  <c r="N18" i="14"/>
  <c r="N35" i="14" s="1"/>
  <c r="P77" i="10"/>
  <c r="P69" i="13"/>
  <c r="P89" i="13"/>
  <c r="P96" i="13"/>
  <c r="U63" i="13"/>
  <c r="T63" i="13"/>
  <c r="T69" i="13" s="1"/>
  <c r="T89" i="13" s="1"/>
  <c r="T96" i="13" s="1"/>
  <c r="S63" i="13"/>
  <c r="R63" i="13"/>
  <c r="R69" i="13" s="1"/>
  <c r="R89" i="13" s="1"/>
  <c r="R96" i="13" s="1"/>
  <c r="Q63" i="13"/>
  <c r="P63" i="13"/>
  <c r="U69" i="13"/>
  <c r="S69" i="13"/>
  <c r="S89" i="13" s="1"/>
  <c r="S96" i="13" s="1"/>
  <c r="Q69" i="13"/>
  <c r="U89" i="13"/>
  <c r="U96" i="13" s="1"/>
  <c r="Q89" i="13"/>
  <c r="Q96" i="13" s="1"/>
  <c r="N89" i="13"/>
  <c r="M89" i="13"/>
  <c r="M86" i="13"/>
  <c r="O86" i="13"/>
  <c r="P86" i="13"/>
  <c r="Q86" i="13"/>
  <c r="R86" i="13"/>
  <c r="S86" i="13"/>
  <c r="T86" i="13"/>
  <c r="U86" i="13"/>
  <c r="M74" i="13"/>
  <c r="O74" i="13" s="1"/>
  <c r="P74" i="13"/>
  <c r="Q74" i="13"/>
  <c r="R74" i="13"/>
  <c r="S74" i="13"/>
  <c r="T74" i="13"/>
  <c r="U74" i="13"/>
  <c r="M75" i="13"/>
  <c r="O75" i="13" s="1"/>
  <c r="P75" i="13"/>
  <c r="Q75" i="13"/>
  <c r="R75" i="13"/>
  <c r="S75" i="13"/>
  <c r="T75" i="13"/>
  <c r="U75" i="13"/>
  <c r="M76" i="13"/>
  <c r="O76" i="13" s="1"/>
  <c r="P76" i="13"/>
  <c r="Q76" i="13"/>
  <c r="R76" i="13"/>
  <c r="S76" i="13"/>
  <c r="T76" i="13"/>
  <c r="U76" i="13"/>
  <c r="M77" i="13"/>
  <c r="O77" i="13" s="1"/>
  <c r="P77" i="13"/>
  <c r="Q77" i="13"/>
  <c r="R77" i="13"/>
  <c r="S77" i="13"/>
  <c r="T77" i="13"/>
  <c r="U77" i="13"/>
  <c r="M78" i="13"/>
  <c r="O78" i="13" s="1"/>
  <c r="P78" i="13"/>
  <c r="Q78" i="13"/>
  <c r="R78" i="13"/>
  <c r="S78" i="13"/>
  <c r="T78" i="13"/>
  <c r="U78" i="13"/>
  <c r="M79" i="13"/>
  <c r="O79" i="13" s="1"/>
  <c r="P79" i="13"/>
  <c r="Q79" i="13"/>
  <c r="R79" i="13"/>
  <c r="S79" i="13"/>
  <c r="T79" i="13"/>
  <c r="U79" i="13"/>
  <c r="M80" i="13"/>
  <c r="O80" i="13" s="1"/>
  <c r="P80" i="13"/>
  <c r="Q80" i="13"/>
  <c r="R80" i="13"/>
  <c r="S80" i="13"/>
  <c r="T80" i="13"/>
  <c r="U80" i="13"/>
  <c r="M81" i="13"/>
  <c r="O81" i="13" s="1"/>
  <c r="P81" i="13"/>
  <c r="Q81" i="13"/>
  <c r="R81" i="13"/>
  <c r="S81" i="13"/>
  <c r="T81" i="13"/>
  <c r="U81" i="13"/>
  <c r="M82" i="13"/>
  <c r="O82" i="13" s="1"/>
  <c r="P82" i="13"/>
  <c r="Q82" i="13"/>
  <c r="R82" i="13"/>
  <c r="S82" i="13"/>
  <c r="T82" i="13"/>
  <c r="U82" i="13"/>
  <c r="M83" i="13"/>
  <c r="O83" i="13" s="1"/>
  <c r="P83" i="13"/>
  <c r="Q83" i="13"/>
  <c r="R83" i="13"/>
  <c r="S83" i="13"/>
  <c r="T83" i="13"/>
  <c r="U83" i="13"/>
  <c r="M71" i="13"/>
  <c r="O71" i="13" s="1"/>
  <c r="P71" i="13"/>
  <c r="Q71" i="13"/>
  <c r="R71" i="13"/>
  <c r="S71" i="13"/>
  <c r="T71" i="13"/>
  <c r="U71" i="13"/>
  <c r="M72" i="13"/>
  <c r="O72" i="13" s="1"/>
  <c r="O89" i="13" s="1"/>
  <c r="P72" i="13"/>
  <c r="Q72" i="13"/>
  <c r="S72" i="13"/>
  <c r="T72" i="13"/>
  <c r="U72" i="13"/>
  <c r="M73" i="13"/>
  <c r="O73" i="13" s="1"/>
  <c r="P73" i="13"/>
  <c r="Q73" i="13"/>
  <c r="R73" i="13"/>
  <c r="S73" i="13"/>
  <c r="T73" i="13"/>
  <c r="U73" i="13"/>
  <c r="U88" i="13"/>
  <c r="T88" i="13"/>
  <c r="S88" i="13"/>
  <c r="R88" i="13"/>
  <c r="Q88" i="13"/>
  <c r="P88" i="13"/>
  <c r="M88" i="13"/>
  <c r="O88" i="13" s="1"/>
  <c r="U87" i="13"/>
  <c r="T87" i="13"/>
  <c r="S87" i="13"/>
  <c r="R87" i="13"/>
  <c r="Q87" i="13"/>
  <c r="P87" i="13"/>
  <c r="M87" i="13"/>
  <c r="O87" i="13" s="1"/>
  <c r="U85" i="13"/>
  <c r="T85" i="13"/>
  <c r="S85" i="13"/>
  <c r="R85" i="13"/>
  <c r="Q85" i="13"/>
  <c r="P85" i="13"/>
  <c r="M85" i="13"/>
  <c r="O85" i="13" s="1"/>
  <c r="U84" i="13"/>
  <c r="T84" i="13"/>
  <c r="S84" i="13"/>
  <c r="R84" i="13"/>
  <c r="Q84" i="13"/>
  <c r="P84" i="13"/>
  <c r="M84" i="13"/>
  <c r="O84" i="13" s="1"/>
  <c r="U70" i="13"/>
  <c r="T70" i="13"/>
  <c r="S70" i="13"/>
  <c r="R70" i="13"/>
  <c r="Q70" i="13"/>
  <c r="P70" i="13"/>
  <c r="M70" i="13"/>
  <c r="O70" i="13" s="1"/>
  <c r="U114" i="13"/>
  <c r="T114" i="13"/>
  <c r="S114" i="13"/>
  <c r="R114" i="13"/>
  <c r="Q114" i="13"/>
  <c r="P114" i="13"/>
  <c r="M114" i="13"/>
  <c r="O114" i="13" s="1"/>
  <c r="U113" i="13"/>
  <c r="T113" i="13"/>
  <c r="S113" i="13"/>
  <c r="R113" i="13"/>
  <c r="Q113" i="13"/>
  <c r="P113" i="13"/>
  <c r="M113" i="13"/>
  <c r="O113" i="13" s="1"/>
  <c r="U112" i="13"/>
  <c r="T112" i="13"/>
  <c r="S112" i="13"/>
  <c r="R112" i="13"/>
  <c r="Q112" i="13"/>
  <c r="P112" i="13"/>
  <c r="M112" i="13"/>
  <c r="O112" i="13" s="1"/>
  <c r="U111" i="13"/>
  <c r="T111" i="13"/>
  <c r="S111" i="13"/>
  <c r="R111" i="13"/>
  <c r="Q111" i="13"/>
  <c r="P111" i="13"/>
  <c r="M111" i="13"/>
  <c r="O111" i="13" s="1"/>
  <c r="U110" i="13"/>
  <c r="T110" i="13"/>
  <c r="S110" i="13"/>
  <c r="R110" i="13"/>
  <c r="Q110" i="13"/>
  <c r="P110" i="13"/>
  <c r="M110" i="13"/>
  <c r="O110" i="13" s="1"/>
  <c r="U109" i="13"/>
  <c r="T109" i="13"/>
  <c r="S109" i="13"/>
  <c r="R109" i="13"/>
  <c r="Q109" i="13"/>
  <c r="P109" i="13"/>
  <c r="M109" i="13"/>
  <c r="O109" i="13" s="1"/>
  <c r="U108" i="13"/>
  <c r="T108" i="13"/>
  <c r="S108" i="13"/>
  <c r="R108" i="13"/>
  <c r="Q108" i="13"/>
  <c r="P108" i="13"/>
  <c r="M108" i="13"/>
  <c r="O108" i="13" s="1"/>
  <c r="U107" i="13"/>
  <c r="T107" i="13"/>
  <c r="S107" i="13"/>
  <c r="R107" i="13"/>
  <c r="Q107" i="13"/>
  <c r="P107" i="13"/>
  <c r="M107" i="13"/>
  <c r="O107" i="13" s="1"/>
  <c r="U106" i="13"/>
  <c r="T106" i="13"/>
  <c r="S106" i="13"/>
  <c r="R106" i="13"/>
  <c r="Q106" i="13"/>
  <c r="P106" i="13"/>
  <c r="M106" i="13"/>
  <c r="O106" i="13" s="1"/>
  <c r="U105" i="13"/>
  <c r="T105" i="13"/>
  <c r="S105" i="13"/>
  <c r="R105" i="13"/>
  <c r="Q105" i="13"/>
  <c r="P105" i="13"/>
  <c r="M105" i="13"/>
  <c r="O105" i="13" s="1"/>
  <c r="U104" i="13"/>
  <c r="T104" i="13"/>
  <c r="S104" i="13"/>
  <c r="R104" i="13"/>
  <c r="Q104" i="13"/>
  <c r="P104" i="13"/>
  <c r="M104" i="13"/>
  <c r="O104" i="13" s="1"/>
  <c r="U103" i="13"/>
  <c r="T103" i="13"/>
  <c r="S103" i="13"/>
  <c r="R103" i="13"/>
  <c r="Q103" i="13"/>
  <c r="P103" i="13"/>
  <c r="M103" i="13"/>
  <c r="O103" i="13" s="1"/>
  <c r="U102" i="13"/>
  <c r="T102" i="13"/>
  <c r="S102" i="13"/>
  <c r="R102" i="13"/>
  <c r="Q102" i="13"/>
  <c r="P102" i="13"/>
  <c r="M102" i="13"/>
  <c r="O102" i="13" s="1"/>
  <c r="U101" i="13"/>
  <c r="T101" i="13"/>
  <c r="S101" i="13"/>
  <c r="R101" i="13"/>
  <c r="Q101" i="13"/>
  <c r="P101" i="13"/>
  <c r="M101" i="13"/>
  <c r="O101" i="13" s="1"/>
  <c r="U100" i="13"/>
  <c r="T100" i="13"/>
  <c r="S100" i="13"/>
  <c r="R100" i="13"/>
  <c r="Q100" i="13"/>
  <c r="P100" i="13"/>
  <c r="M100" i="13"/>
  <c r="O100" i="13" s="1"/>
  <c r="U99" i="13"/>
  <c r="T99" i="13"/>
  <c r="S99" i="13"/>
  <c r="Q99" i="13"/>
  <c r="P99" i="13"/>
  <c r="M99" i="13"/>
  <c r="O99" i="13" s="1"/>
  <c r="R99" i="13" s="1"/>
  <c r="U98" i="13"/>
  <c r="T98" i="13"/>
  <c r="S98" i="13"/>
  <c r="R98" i="13"/>
  <c r="Q98" i="13"/>
  <c r="P98" i="13"/>
  <c r="M98" i="13"/>
  <c r="O98" i="13" s="1"/>
  <c r="U97" i="13"/>
  <c r="T97" i="13"/>
  <c r="S97" i="13"/>
  <c r="R97" i="13"/>
  <c r="Q97" i="13"/>
  <c r="P97" i="13"/>
  <c r="M97" i="13"/>
  <c r="O97" i="13" s="1"/>
  <c r="N63" i="13"/>
  <c r="U62" i="13"/>
  <c r="T62" i="13"/>
  <c r="S62" i="13"/>
  <c r="R62" i="13"/>
  <c r="Q62" i="13"/>
  <c r="P62" i="13"/>
  <c r="M62" i="13"/>
  <c r="O62" i="13" s="1"/>
  <c r="U61" i="13"/>
  <c r="T61" i="13"/>
  <c r="S61" i="13"/>
  <c r="R61" i="13"/>
  <c r="Q61" i="13"/>
  <c r="P61" i="13"/>
  <c r="M61" i="13"/>
  <c r="O61" i="13" s="1"/>
  <c r="U60" i="13"/>
  <c r="T60" i="13"/>
  <c r="S60" i="13"/>
  <c r="Q60" i="13"/>
  <c r="P60" i="13"/>
  <c r="M60" i="13"/>
  <c r="O60" i="13" s="1"/>
  <c r="R60" i="13" s="1"/>
  <c r="U59" i="13"/>
  <c r="T59" i="13"/>
  <c r="R59" i="13"/>
  <c r="Q59" i="13"/>
  <c r="P59" i="13"/>
  <c r="M59" i="13"/>
  <c r="O59" i="13" s="1"/>
  <c r="S59" i="13" s="1"/>
  <c r="U58" i="13"/>
  <c r="T58" i="13"/>
  <c r="S58" i="13"/>
  <c r="Q58" i="13"/>
  <c r="P58" i="13"/>
  <c r="M58" i="13"/>
  <c r="O58" i="13" s="1"/>
  <c r="R58" i="13" s="1"/>
  <c r="U57" i="13"/>
  <c r="T57" i="13"/>
  <c r="S57" i="13"/>
  <c r="R57" i="13"/>
  <c r="Q57" i="13"/>
  <c r="P57" i="13"/>
  <c r="M57" i="13"/>
  <c r="O57" i="13" s="1"/>
  <c r="P34" i="13"/>
  <c r="O34" i="13"/>
  <c r="N34" i="13"/>
  <c r="M34" i="13"/>
  <c r="L34" i="13"/>
  <c r="N19" i="13"/>
  <c r="N18" i="13"/>
  <c r="P120" i="13" s="1"/>
  <c r="P34" i="10"/>
  <c r="O34" i="10"/>
  <c r="N34" i="10"/>
  <c r="M34" i="10"/>
  <c r="L34" i="10"/>
  <c r="M34" i="11"/>
  <c r="P94" i="11"/>
  <c r="L34" i="11"/>
  <c r="N34" i="11"/>
  <c r="O34" i="11"/>
  <c r="P34" i="11"/>
  <c r="U88" i="11"/>
  <c r="T88" i="11"/>
  <c r="S88" i="11"/>
  <c r="R88" i="11"/>
  <c r="Q88" i="11"/>
  <c r="P88" i="11"/>
  <c r="M88" i="11"/>
  <c r="O88" i="11" s="1"/>
  <c r="U87" i="11"/>
  <c r="T87" i="11"/>
  <c r="S87" i="11"/>
  <c r="R87" i="11"/>
  <c r="Q87" i="11"/>
  <c r="P87" i="11"/>
  <c r="M87" i="11"/>
  <c r="O87" i="11" s="1"/>
  <c r="U86" i="11"/>
  <c r="T86" i="11"/>
  <c r="S86" i="11"/>
  <c r="R86" i="11"/>
  <c r="Q86" i="11"/>
  <c r="P86" i="11"/>
  <c r="M86" i="11"/>
  <c r="O86" i="11" s="1"/>
  <c r="U85" i="11"/>
  <c r="T85" i="11"/>
  <c r="S85" i="11"/>
  <c r="R85" i="11"/>
  <c r="Q85" i="11"/>
  <c r="P85" i="11"/>
  <c r="M85" i="11"/>
  <c r="O85" i="11" s="1"/>
  <c r="U84" i="11"/>
  <c r="T84" i="11"/>
  <c r="S84" i="11"/>
  <c r="R84" i="11"/>
  <c r="Q84" i="11"/>
  <c r="P84" i="11"/>
  <c r="M84" i="11"/>
  <c r="O84" i="11" s="1"/>
  <c r="U83" i="11"/>
  <c r="T83" i="11"/>
  <c r="S83" i="11"/>
  <c r="R83" i="11"/>
  <c r="Q83" i="11"/>
  <c r="P83" i="11"/>
  <c r="M83" i="11"/>
  <c r="O83" i="11" s="1"/>
  <c r="U82" i="11"/>
  <c r="T82" i="11"/>
  <c r="S82" i="11"/>
  <c r="R82" i="11"/>
  <c r="Q82" i="11"/>
  <c r="P82" i="11"/>
  <c r="M82" i="11"/>
  <c r="O82" i="11" s="1"/>
  <c r="U81" i="11"/>
  <c r="T81" i="11"/>
  <c r="S81" i="11"/>
  <c r="R81" i="11"/>
  <c r="Q81" i="11"/>
  <c r="P81" i="11"/>
  <c r="M81" i="11"/>
  <c r="O81" i="11" s="1"/>
  <c r="U80" i="11"/>
  <c r="T80" i="11"/>
  <c r="S80" i="11"/>
  <c r="R80" i="11"/>
  <c r="Q80" i="11"/>
  <c r="P80" i="11"/>
  <c r="M80" i="11"/>
  <c r="O80" i="11" s="1"/>
  <c r="U79" i="11"/>
  <c r="T79" i="11"/>
  <c r="S79" i="11"/>
  <c r="R79" i="11"/>
  <c r="Q79" i="11"/>
  <c r="P79" i="11"/>
  <c r="M79" i="11"/>
  <c r="O79" i="11" s="1"/>
  <c r="U78" i="11"/>
  <c r="T78" i="11"/>
  <c r="S78" i="11"/>
  <c r="R78" i="11"/>
  <c r="Q78" i="11"/>
  <c r="P78" i="11"/>
  <c r="M78" i="11"/>
  <c r="O78" i="11" s="1"/>
  <c r="U77" i="11"/>
  <c r="T77" i="11"/>
  <c r="S77" i="11"/>
  <c r="R77" i="11"/>
  <c r="Q77" i="11"/>
  <c r="P77" i="11"/>
  <c r="M77" i="11"/>
  <c r="O77" i="11" s="1"/>
  <c r="U76" i="11"/>
  <c r="T76" i="11"/>
  <c r="S76" i="11"/>
  <c r="R76" i="11"/>
  <c r="Q76" i="11"/>
  <c r="P76" i="11"/>
  <c r="M76" i="11"/>
  <c r="O76" i="11" s="1"/>
  <c r="U75" i="11"/>
  <c r="T75" i="11"/>
  <c r="S75" i="11"/>
  <c r="R75" i="11"/>
  <c r="Q75" i="11"/>
  <c r="P75" i="11"/>
  <c r="M75" i="11"/>
  <c r="O75" i="11" s="1"/>
  <c r="U74" i="11"/>
  <c r="T74" i="11"/>
  <c r="S74" i="11"/>
  <c r="R74" i="11"/>
  <c r="Q74" i="11"/>
  <c r="P74" i="11"/>
  <c r="M74" i="11"/>
  <c r="O74" i="11" s="1"/>
  <c r="U73" i="11"/>
  <c r="T73" i="11"/>
  <c r="S73" i="11"/>
  <c r="R73" i="11"/>
  <c r="Q73" i="11"/>
  <c r="P73" i="11"/>
  <c r="M73" i="11"/>
  <c r="O73" i="11" s="1"/>
  <c r="U72" i="11"/>
  <c r="T72" i="11"/>
  <c r="S72" i="11"/>
  <c r="R72" i="11"/>
  <c r="Q72" i="11"/>
  <c r="P72" i="11"/>
  <c r="M72" i="11"/>
  <c r="O72" i="11" s="1"/>
  <c r="U71" i="11"/>
  <c r="T71" i="11"/>
  <c r="S71" i="11"/>
  <c r="R71" i="11"/>
  <c r="Q71" i="11"/>
  <c r="P71" i="11"/>
  <c r="M71" i="11"/>
  <c r="O71" i="11" s="1"/>
  <c r="N63" i="11"/>
  <c r="U62" i="11"/>
  <c r="T62" i="11"/>
  <c r="S62" i="11"/>
  <c r="R62" i="11"/>
  <c r="Q62" i="11"/>
  <c r="P62" i="11"/>
  <c r="M62" i="11"/>
  <c r="O62" i="11" s="1"/>
  <c r="U61" i="11"/>
  <c r="T61" i="11"/>
  <c r="S61" i="11"/>
  <c r="R61" i="11"/>
  <c r="Q61" i="11"/>
  <c r="P61" i="11"/>
  <c r="M61" i="11"/>
  <c r="O61" i="11" s="1"/>
  <c r="U60" i="11"/>
  <c r="T60" i="11"/>
  <c r="S60" i="11"/>
  <c r="Q60" i="11"/>
  <c r="P60" i="11"/>
  <c r="M60" i="11"/>
  <c r="O60" i="11" s="1"/>
  <c r="R60" i="11" s="1"/>
  <c r="U59" i="11"/>
  <c r="T59" i="11"/>
  <c r="R59" i="11"/>
  <c r="Q59" i="11"/>
  <c r="P59" i="11"/>
  <c r="M59" i="11"/>
  <c r="O59" i="11" s="1"/>
  <c r="S59" i="11" s="1"/>
  <c r="U58" i="11"/>
  <c r="T58" i="11"/>
  <c r="S58" i="11"/>
  <c r="Q58" i="11"/>
  <c r="P58" i="11"/>
  <c r="M58" i="11"/>
  <c r="O58" i="11" s="1"/>
  <c r="R58" i="11" s="1"/>
  <c r="U57" i="11"/>
  <c r="T57" i="11"/>
  <c r="S57" i="11"/>
  <c r="R57" i="11"/>
  <c r="Q57" i="11"/>
  <c r="P57" i="11"/>
  <c r="M57" i="11"/>
  <c r="O57" i="11" s="1"/>
  <c r="N19" i="11"/>
  <c r="N18" i="11"/>
  <c r="U76" i="10"/>
  <c r="T76" i="10"/>
  <c r="S76" i="10"/>
  <c r="R76" i="10"/>
  <c r="Q76" i="10"/>
  <c r="P76" i="10"/>
  <c r="M76" i="10"/>
  <c r="O76" i="10" s="1"/>
  <c r="U75" i="10"/>
  <c r="T75" i="10"/>
  <c r="S75" i="10"/>
  <c r="R75" i="10"/>
  <c r="Q75" i="10"/>
  <c r="P75" i="10"/>
  <c r="M75" i="10"/>
  <c r="O75" i="10" s="1"/>
  <c r="U74" i="10"/>
  <c r="T74" i="10"/>
  <c r="S74" i="10"/>
  <c r="R74" i="10"/>
  <c r="Q74" i="10"/>
  <c r="P74" i="10"/>
  <c r="M74" i="10"/>
  <c r="O74" i="10" s="1"/>
  <c r="U73" i="10"/>
  <c r="T73" i="10"/>
  <c r="S73" i="10"/>
  <c r="R73" i="10"/>
  <c r="Q73" i="10"/>
  <c r="P73" i="10"/>
  <c r="M73" i="10"/>
  <c r="O73" i="10" s="1"/>
  <c r="U72" i="10"/>
  <c r="T72" i="10"/>
  <c r="S72" i="10"/>
  <c r="R72" i="10"/>
  <c r="Q72" i="10"/>
  <c r="P72" i="10"/>
  <c r="M72" i="10"/>
  <c r="O72" i="10" s="1"/>
  <c r="U71" i="10"/>
  <c r="T71" i="10"/>
  <c r="S71" i="10"/>
  <c r="R71" i="10"/>
  <c r="Q71" i="10"/>
  <c r="P71" i="10"/>
  <c r="M71" i="10"/>
  <c r="O71" i="10" s="1"/>
  <c r="N63" i="10"/>
  <c r="U62" i="10"/>
  <c r="T62" i="10"/>
  <c r="S62" i="10"/>
  <c r="R62" i="10"/>
  <c r="Q62" i="10"/>
  <c r="P62" i="10"/>
  <c r="M62" i="10"/>
  <c r="O62" i="10" s="1"/>
  <c r="U61" i="10"/>
  <c r="T61" i="10"/>
  <c r="S61" i="10"/>
  <c r="R61" i="10"/>
  <c r="Q61" i="10"/>
  <c r="P61" i="10"/>
  <c r="M61" i="10"/>
  <c r="O61" i="10" s="1"/>
  <c r="U60" i="10"/>
  <c r="T60" i="10"/>
  <c r="S60" i="10"/>
  <c r="Q60" i="10"/>
  <c r="P60" i="10"/>
  <c r="M60" i="10"/>
  <c r="O60" i="10" s="1"/>
  <c r="R60" i="10" s="1"/>
  <c r="U59" i="10"/>
  <c r="T59" i="10"/>
  <c r="R59" i="10"/>
  <c r="Q59" i="10"/>
  <c r="P59" i="10"/>
  <c r="M59" i="10"/>
  <c r="O59" i="10" s="1"/>
  <c r="S59" i="10" s="1"/>
  <c r="U58" i="10"/>
  <c r="T58" i="10"/>
  <c r="S58" i="10"/>
  <c r="Q58" i="10"/>
  <c r="P58" i="10"/>
  <c r="M58" i="10"/>
  <c r="O58" i="10" s="1"/>
  <c r="R58" i="10" s="1"/>
  <c r="U57" i="10"/>
  <c r="T57" i="10"/>
  <c r="S57" i="10"/>
  <c r="R57" i="10"/>
  <c r="Q57" i="10"/>
  <c r="P57" i="10"/>
  <c r="M57" i="10"/>
  <c r="O57" i="10" s="1"/>
  <c r="N19" i="10"/>
  <c r="N18" i="10"/>
  <c r="P82" i="10" s="1"/>
  <c r="L32" i="4"/>
  <c r="U59" i="4"/>
  <c r="T59" i="4"/>
  <c r="S59" i="4"/>
  <c r="R59" i="4"/>
  <c r="Q59" i="4"/>
  <c r="M59" i="4"/>
  <c r="O59" i="4" s="1"/>
  <c r="P59" i="4" s="1"/>
  <c r="U84" i="4"/>
  <c r="U85" i="4"/>
  <c r="U86" i="4"/>
  <c r="U87" i="4"/>
  <c r="U88" i="4"/>
  <c r="U89" i="4"/>
  <c r="U90" i="4"/>
  <c r="U91" i="4"/>
  <c r="U92" i="4"/>
  <c r="U93" i="4"/>
  <c r="U94" i="4"/>
  <c r="U95" i="4"/>
  <c r="T84" i="4"/>
  <c r="T85" i="4"/>
  <c r="T86" i="4"/>
  <c r="T87" i="4"/>
  <c r="T88" i="4"/>
  <c r="T89" i="4"/>
  <c r="T91" i="4"/>
  <c r="T92" i="4"/>
  <c r="T93" i="4"/>
  <c r="T94" i="4"/>
  <c r="T95" i="4"/>
  <c r="T83" i="4"/>
  <c r="S84" i="4"/>
  <c r="S85" i="4"/>
  <c r="S86" i="4"/>
  <c r="S87" i="4"/>
  <c r="S88" i="4"/>
  <c r="S89" i="4"/>
  <c r="S90" i="4"/>
  <c r="S91" i="4"/>
  <c r="S92" i="4"/>
  <c r="S93" i="4"/>
  <c r="S94" i="4"/>
  <c r="S95" i="4"/>
  <c r="R84" i="4"/>
  <c r="R85" i="4"/>
  <c r="R86" i="4"/>
  <c r="R87" i="4"/>
  <c r="R88" i="4"/>
  <c r="R89" i="4"/>
  <c r="R90" i="4"/>
  <c r="R91" i="4"/>
  <c r="R92" i="4"/>
  <c r="R93" i="4"/>
  <c r="R94" i="4"/>
  <c r="R95" i="4"/>
  <c r="Q84" i="4"/>
  <c r="Q86" i="4"/>
  <c r="Q88" i="4"/>
  <c r="Q89" i="4"/>
  <c r="Q90" i="4"/>
  <c r="Q91" i="4"/>
  <c r="Q92" i="4"/>
  <c r="Q93" i="4"/>
  <c r="Q94" i="4"/>
  <c r="Q95" i="4"/>
  <c r="P85" i="4"/>
  <c r="P86" i="4"/>
  <c r="P87" i="4"/>
  <c r="P89" i="4"/>
  <c r="P90" i="4"/>
  <c r="P91" i="4"/>
  <c r="P92" i="4"/>
  <c r="P93" i="4"/>
  <c r="P94" i="4"/>
  <c r="P95" i="4"/>
  <c r="P83" i="4"/>
  <c r="M84" i="4"/>
  <c r="O84" i="4" s="1"/>
  <c r="P84" i="4" s="1"/>
  <c r="M85" i="4"/>
  <c r="O85" i="4" s="1"/>
  <c r="Q85" i="4" s="1"/>
  <c r="M86" i="4"/>
  <c r="O86" i="4" s="1"/>
  <c r="M87" i="4"/>
  <c r="O87" i="4" s="1"/>
  <c r="Q87" i="4" s="1"/>
  <c r="M88" i="4"/>
  <c r="O88" i="4" s="1"/>
  <c r="P88" i="4" s="1"/>
  <c r="M89" i="4"/>
  <c r="O89" i="4" s="1"/>
  <c r="M90" i="4"/>
  <c r="O90" i="4" s="1"/>
  <c r="T90" i="4" s="1"/>
  <c r="M91" i="4"/>
  <c r="O91" i="4" s="1"/>
  <c r="M92" i="4"/>
  <c r="O92" i="4" s="1"/>
  <c r="M93" i="4"/>
  <c r="O93" i="4" s="1"/>
  <c r="M94" i="4"/>
  <c r="O94" i="4" s="1"/>
  <c r="M95" i="4"/>
  <c r="O95" i="4" s="1"/>
  <c r="U83" i="4"/>
  <c r="S83" i="4"/>
  <c r="R83" i="4"/>
  <c r="Q83" i="4"/>
  <c r="M83" i="4"/>
  <c r="O83" i="4" s="1"/>
  <c r="U58" i="4"/>
  <c r="U60" i="4"/>
  <c r="U61" i="4"/>
  <c r="U62" i="4"/>
  <c r="U63" i="4"/>
  <c r="U64" i="4"/>
  <c r="U65" i="4"/>
  <c r="U66" i="4"/>
  <c r="U68" i="4"/>
  <c r="U69" i="4"/>
  <c r="U70" i="4"/>
  <c r="U71" i="4"/>
  <c r="U72" i="4"/>
  <c r="U73" i="4"/>
  <c r="U74" i="4"/>
  <c r="U57" i="4"/>
  <c r="T58" i="4"/>
  <c r="T60" i="4"/>
  <c r="T61" i="4"/>
  <c r="T62" i="4"/>
  <c r="T63" i="4"/>
  <c r="T64" i="4"/>
  <c r="T67" i="4"/>
  <c r="T68" i="4"/>
  <c r="T69" i="4"/>
  <c r="T70" i="4"/>
  <c r="T71" i="4"/>
  <c r="T72" i="4"/>
  <c r="T73" i="4"/>
  <c r="T74" i="4"/>
  <c r="T57" i="4"/>
  <c r="Q58" i="4"/>
  <c r="Q61" i="4"/>
  <c r="Q63" i="4"/>
  <c r="Q64" i="4"/>
  <c r="Q65" i="4"/>
  <c r="Q66" i="4"/>
  <c r="Q67" i="4"/>
  <c r="Q68" i="4"/>
  <c r="Q69" i="4"/>
  <c r="Q70" i="4"/>
  <c r="Q71" i="4"/>
  <c r="Q72" i="4"/>
  <c r="Q73" i="4"/>
  <c r="Q74" i="4"/>
  <c r="Q57" i="4"/>
  <c r="S58" i="4"/>
  <c r="S60" i="4"/>
  <c r="S61" i="4"/>
  <c r="S62" i="4"/>
  <c r="S63" i="4"/>
  <c r="S64" i="4"/>
  <c r="S65" i="4"/>
  <c r="S66" i="4"/>
  <c r="S67" i="4"/>
  <c r="S68" i="4"/>
  <c r="S69" i="4"/>
  <c r="S71" i="4"/>
  <c r="S72" i="4"/>
  <c r="S73" i="4"/>
  <c r="S74" i="4"/>
  <c r="S57" i="4"/>
  <c r="R58" i="4"/>
  <c r="R60" i="4"/>
  <c r="R61" i="4"/>
  <c r="R62" i="4"/>
  <c r="R63" i="4"/>
  <c r="R64" i="4"/>
  <c r="R65" i="4"/>
  <c r="R66" i="4"/>
  <c r="R67" i="4"/>
  <c r="R68" i="4"/>
  <c r="R70" i="4"/>
  <c r="R71" i="4"/>
  <c r="R72" i="4"/>
  <c r="R73" i="4"/>
  <c r="R74" i="4"/>
  <c r="R57" i="4"/>
  <c r="P60" i="4"/>
  <c r="P61" i="4"/>
  <c r="P62" i="4"/>
  <c r="P64" i="4"/>
  <c r="P65" i="4"/>
  <c r="P66" i="4"/>
  <c r="P67" i="4"/>
  <c r="P68" i="4"/>
  <c r="P69" i="4"/>
  <c r="P70" i="4"/>
  <c r="P71" i="4"/>
  <c r="P72" i="4"/>
  <c r="P73" i="4"/>
  <c r="P74" i="4"/>
  <c r="N75" i="4"/>
  <c r="M61" i="4"/>
  <c r="O61" i="4" s="1"/>
  <c r="M62" i="4"/>
  <c r="O62" i="4" s="1"/>
  <c r="Q62" i="4" s="1"/>
  <c r="M63" i="4"/>
  <c r="O63" i="4" s="1"/>
  <c r="P63" i="4" s="1"/>
  <c r="M64" i="4"/>
  <c r="O64" i="4" s="1"/>
  <c r="M65" i="4"/>
  <c r="O65" i="4" s="1"/>
  <c r="T65" i="4" s="1"/>
  <c r="M66" i="4"/>
  <c r="O66" i="4" s="1"/>
  <c r="T66" i="4" s="1"/>
  <c r="M67" i="4"/>
  <c r="O67" i="4" s="1"/>
  <c r="U67" i="4" s="1"/>
  <c r="M68" i="4"/>
  <c r="O68" i="4" s="1"/>
  <c r="M69" i="4"/>
  <c r="O69" i="4" s="1"/>
  <c r="R69" i="4" s="1"/>
  <c r="M70" i="4"/>
  <c r="O70" i="4" s="1"/>
  <c r="S70" i="4" s="1"/>
  <c r="M71" i="4"/>
  <c r="O71" i="4" s="1"/>
  <c r="M72" i="4"/>
  <c r="O72" i="4" s="1"/>
  <c r="M73" i="4"/>
  <c r="O73" i="4" s="1"/>
  <c r="M74" i="4"/>
  <c r="O74" i="4" s="1"/>
  <c r="M58" i="4"/>
  <c r="O58" i="4" s="1"/>
  <c r="P58" i="4" s="1"/>
  <c r="M60" i="4"/>
  <c r="O60" i="4" s="1"/>
  <c r="Q60" i="4" s="1"/>
  <c r="M57" i="4"/>
  <c r="O57" i="4" s="1"/>
  <c r="P57" i="4" s="1"/>
  <c r="N19" i="4"/>
  <c r="N18" i="4"/>
  <c r="M101" i="4" s="1"/>
  <c r="P63" i="15" l="1"/>
  <c r="P69" i="15" s="1"/>
  <c r="P89" i="15" s="1"/>
  <c r="P96" i="15" s="1"/>
  <c r="P117" i="15" s="1"/>
  <c r="P123" i="15" s="1"/>
  <c r="P145" i="15" s="1"/>
  <c r="U63" i="15"/>
  <c r="U69" i="15" s="1"/>
  <c r="U89" i="15" s="1"/>
  <c r="U96" i="15" s="1"/>
  <c r="U117" i="15" s="1"/>
  <c r="U123" i="15" s="1"/>
  <c r="Q89" i="15"/>
  <c r="Q96" i="15" s="1"/>
  <c r="Q117" i="15" s="1"/>
  <c r="Q123" i="15" s="1"/>
  <c r="Q144" i="15" s="1"/>
  <c r="Q145" i="15" s="1"/>
  <c r="Q147" i="15" s="1"/>
  <c r="O117" i="15"/>
  <c r="U144" i="15"/>
  <c r="U145" i="15" s="1"/>
  <c r="P33" i="15" s="1"/>
  <c r="N35" i="15"/>
  <c r="T63" i="15"/>
  <c r="T69" i="15" s="1"/>
  <c r="T89" i="15" s="1"/>
  <c r="T96" i="15" s="1"/>
  <c r="T117" i="15" s="1"/>
  <c r="T123" i="15" s="1"/>
  <c r="T144" i="15" s="1"/>
  <c r="T145" i="15" s="1"/>
  <c r="O33" i="15" s="1"/>
  <c r="M89" i="15"/>
  <c r="R63" i="15"/>
  <c r="R69" i="15" s="1"/>
  <c r="R89" i="15" s="1"/>
  <c r="R96" i="15" s="1"/>
  <c r="R117" i="15" s="1"/>
  <c r="R123" i="15" s="1"/>
  <c r="R144" i="15" s="1"/>
  <c r="R145" i="15" s="1"/>
  <c r="R147" i="15" s="1"/>
  <c r="S63" i="15"/>
  <c r="S69" i="15" s="1"/>
  <c r="S89" i="15" s="1"/>
  <c r="S96" i="15" s="1"/>
  <c r="S117" i="15" s="1"/>
  <c r="S123" i="15" s="1"/>
  <c r="S144" i="15" s="1"/>
  <c r="S145" i="15" s="1"/>
  <c r="T147" i="15"/>
  <c r="O63" i="15"/>
  <c r="O89" i="15"/>
  <c r="O35" i="15"/>
  <c r="P35" i="15"/>
  <c r="M63" i="15"/>
  <c r="M117" i="15"/>
  <c r="L35" i="15"/>
  <c r="P149" i="15"/>
  <c r="O117" i="14"/>
  <c r="U63" i="14"/>
  <c r="U69" i="14" s="1"/>
  <c r="P63" i="14"/>
  <c r="P69" i="14" s="1"/>
  <c r="R63" i="14"/>
  <c r="R69" i="14" s="1"/>
  <c r="R123" i="14" s="1"/>
  <c r="Q63" i="14"/>
  <c r="Q69" i="14" s="1"/>
  <c r="Q123" i="14" s="1"/>
  <c r="O35" i="14"/>
  <c r="S63" i="14"/>
  <c r="S69" i="14" s="1"/>
  <c r="P35" i="14"/>
  <c r="T63" i="14"/>
  <c r="T69" i="14" s="1"/>
  <c r="O63" i="14"/>
  <c r="O89" i="14"/>
  <c r="M63" i="14"/>
  <c r="M89" i="14"/>
  <c r="L35" i="14"/>
  <c r="M35" i="14"/>
  <c r="P134" i="14"/>
  <c r="R72" i="13"/>
  <c r="N35" i="13"/>
  <c r="M35" i="13"/>
  <c r="O35" i="13"/>
  <c r="O63" i="13"/>
  <c r="P35" i="13"/>
  <c r="M63" i="13"/>
  <c r="L35" i="13"/>
  <c r="P63" i="11"/>
  <c r="P70" i="11" s="1"/>
  <c r="P89" i="11" s="1"/>
  <c r="P90" i="11" s="1"/>
  <c r="U63" i="11"/>
  <c r="U70" i="11" s="1"/>
  <c r="U89" i="11" s="1"/>
  <c r="U90" i="11" s="1"/>
  <c r="M35" i="11"/>
  <c r="T63" i="11"/>
  <c r="T70" i="11" s="1"/>
  <c r="T89" i="11" s="1"/>
  <c r="T90" i="11" s="1"/>
  <c r="Q63" i="11"/>
  <c r="Q70" i="11" s="1"/>
  <c r="Q89" i="11" s="1"/>
  <c r="Q90" i="11" s="1"/>
  <c r="O63" i="11"/>
  <c r="S63" i="11"/>
  <c r="S70" i="11" s="1"/>
  <c r="S89" i="11" s="1"/>
  <c r="S90" i="11" s="1"/>
  <c r="M63" i="11"/>
  <c r="O35" i="10"/>
  <c r="U63" i="10"/>
  <c r="U70" i="10" s="1"/>
  <c r="Q63" i="10"/>
  <c r="Q70" i="10" s="1"/>
  <c r="Q77" i="10" s="1"/>
  <c r="Q78" i="10" s="1"/>
  <c r="M35" i="10"/>
  <c r="N35" i="10"/>
  <c r="P63" i="10"/>
  <c r="P70" i="10" s="1"/>
  <c r="P78" i="10" s="1"/>
  <c r="P35" i="10"/>
  <c r="T63" i="10"/>
  <c r="T70" i="10" s="1"/>
  <c r="T77" i="10" s="1"/>
  <c r="T78" i="10" s="1"/>
  <c r="U77" i="10"/>
  <c r="U78" i="10" s="1"/>
  <c r="R63" i="11"/>
  <c r="R70" i="11" s="1"/>
  <c r="R89" i="11" s="1"/>
  <c r="R90" i="11" s="1"/>
  <c r="R92" i="11" s="1"/>
  <c r="N35" i="11"/>
  <c r="O35" i="11"/>
  <c r="P35" i="11"/>
  <c r="L35" i="11"/>
  <c r="S63" i="10"/>
  <c r="S70" i="10" s="1"/>
  <c r="S77" i="10" s="1"/>
  <c r="S78" i="10" s="1"/>
  <c r="O63" i="10"/>
  <c r="R63" i="10"/>
  <c r="R70" i="10" s="1"/>
  <c r="R77" i="10" s="1"/>
  <c r="R78" i="10" s="1"/>
  <c r="R80" i="10" s="1"/>
  <c r="M63" i="10"/>
  <c r="L35" i="10"/>
  <c r="M33" i="4"/>
  <c r="P33" i="4"/>
  <c r="N33" i="4"/>
  <c r="O33" i="4"/>
  <c r="L33" i="4"/>
  <c r="R75" i="4"/>
  <c r="R82" i="4" s="1"/>
  <c r="R96" i="4" s="1"/>
  <c r="R97" i="4" s="1"/>
  <c r="R99" i="4" s="1"/>
  <c r="O75" i="4"/>
  <c r="U75" i="4"/>
  <c r="U82" i="4" s="1"/>
  <c r="U96" i="4" s="1"/>
  <c r="U97" i="4" s="1"/>
  <c r="U99" i="4" s="1"/>
  <c r="P32" i="4" s="1"/>
  <c r="T75" i="4"/>
  <c r="T82" i="4" s="1"/>
  <c r="T96" i="4" s="1"/>
  <c r="T97" i="4" s="1"/>
  <c r="T99" i="4" s="1"/>
  <c r="O32" i="4" s="1"/>
  <c r="S75" i="4"/>
  <c r="S82" i="4" s="1"/>
  <c r="S96" i="4" s="1"/>
  <c r="S97" i="4" s="1"/>
  <c r="S99" i="4" s="1"/>
  <c r="N32" i="4" s="1"/>
  <c r="M75" i="4"/>
  <c r="Q75" i="4"/>
  <c r="Q82" i="4" s="1"/>
  <c r="Q96" i="4" s="1"/>
  <c r="Q97" i="4" s="1"/>
  <c r="Q99" i="4" s="1"/>
  <c r="P75" i="4"/>
  <c r="P82" i="4" s="1"/>
  <c r="P96" i="4" s="1"/>
  <c r="P97" i="4" s="1"/>
  <c r="P99" i="4" s="1"/>
  <c r="P147" i="15" l="1"/>
  <c r="L33" i="15"/>
  <c r="U147" i="15"/>
  <c r="N33" i="15"/>
  <c r="N36" i="15" s="1"/>
  <c r="O45" i="15" s="1"/>
  <c r="S147" i="15"/>
  <c r="P36" i="15"/>
  <c r="O49" i="15" s="1"/>
  <c r="O36" i="15"/>
  <c r="O47" i="15" s="1"/>
  <c r="L36" i="15"/>
  <c r="O40" i="15" s="1"/>
  <c r="M33" i="15"/>
  <c r="M36" i="15" s="1"/>
  <c r="O42" i="15" s="1"/>
  <c r="T92" i="11"/>
  <c r="O33" i="11"/>
  <c r="O36" i="11" s="1"/>
  <c r="U92" i="11"/>
  <c r="P33" i="11"/>
  <c r="P36" i="11" s="1"/>
  <c r="O49" i="11" s="1"/>
  <c r="S92" i="11"/>
  <c r="N33" i="11"/>
  <c r="N36" i="11" s="1"/>
  <c r="P92" i="11"/>
  <c r="L33" i="11"/>
  <c r="L36" i="11" s="1"/>
  <c r="O40" i="11" s="1"/>
  <c r="Q92" i="11"/>
  <c r="M33" i="11"/>
  <c r="M36" i="11" s="1"/>
  <c r="O42" i="11" s="1"/>
  <c r="U89" i="14"/>
  <c r="U123" i="14"/>
  <c r="T89" i="14"/>
  <c r="T123" i="14"/>
  <c r="P89" i="14"/>
  <c r="P123" i="14"/>
  <c r="P129" i="14" s="1"/>
  <c r="Q89" i="14"/>
  <c r="S89" i="14"/>
  <c r="S123" i="14"/>
  <c r="R89" i="14"/>
  <c r="U115" i="13"/>
  <c r="U116" i="13" s="1"/>
  <c r="U118" i="13" s="1"/>
  <c r="S115" i="13"/>
  <c r="S116" i="13" s="1"/>
  <c r="N33" i="13" s="1"/>
  <c r="N36" i="13" s="1"/>
  <c r="O45" i="13" s="1"/>
  <c r="P115" i="13"/>
  <c r="P116" i="13" s="1"/>
  <c r="T115" i="13"/>
  <c r="T116" i="13" s="1"/>
  <c r="T118" i="13" s="1"/>
  <c r="R115" i="13"/>
  <c r="R116" i="13" s="1"/>
  <c r="R118" i="13" s="1"/>
  <c r="Q115" i="13"/>
  <c r="Q116" i="13" s="1"/>
  <c r="Q118" i="13" s="1"/>
  <c r="P80" i="10"/>
  <c r="L33" i="10"/>
  <c r="L36" i="10" s="1"/>
  <c r="N40" i="10" s="1"/>
  <c r="Q80" i="10"/>
  <c r="M33" i="10"/>
  <c r="M36" i="10" s="1"/>
  <c r="N42" i="10" s="1"/>
  <c r="S80" i="10"/>
  <c r="N33" i="10"/>
  <c r="N36" i="10" s="1"/>
  <c r="U80" i="10"/>
  <c r="P33" i="10"/>
  <c r="P36" i="10" s="1"/>
  <c r="T80" i="10"/>
  <c r="O33" i="10"/>
  <c r="O36" i="10" s="1"/>
  <c r="O45" i="11"/>
  <c r="O47" i="11"/>
  <c r="N49" i="10"/>
  <c r="N47" i="10"/>
  <c r="I82" i="10"/>
  <c r="T82" i="10" s="1"/>
  <c r="N45" i="10"/>
  <c r="O34" i="4"/>
  <c r="N46" i="4" s="1"/>
  <c r="N34" i="4"/>
  <c r="N44" i="4" s="1"/>
  <c r="P34" i="4"/>
  <c r="N48" i="4" s="1"/>
  <c r="L34" i="4"/>
  <c r="N39" i="4" s="1"/>
  <c r="M32" i="4"/>
  <c r="M34" i="4" s="1"/>
  <c r="N41" i="4" s="1"/>
  <c r="G101" i="4"/>
  <c r="Q101" i="4" s="1"/>
  <c r="I149" i="15" l="1"/>
  <c r="T149" i="15" s="1"/>
  <c r="O51" i="15"/>
  <c r="I94" i="11"/>
  <c r="T94" i="11" s="1"/>
  <c r="P130" i="14"/>
  <c r="P96" i="14"/>
  <c r="R130" i="14"/>
  <c r="R132" i="14" s="1"/>
  <c r="R96" i="14"/>
  <c r="T129" i="14"/>
  <c r="T130" i="14" s="1"/>
  <c r="T96" i="14"/>
  <c r="S129" i="14"/>
  <c r="S130" i="14" s="1"/>
  <c r="S96" i="14"/>
  <c r="Q129" i="14"/>
  <c r="Q130" i="14" s="1"/>
  <c r="Q96" i="14"/>
  <c r="U129" i="14"/>
  <c r="U130" i="14" s="1"/>
  <c r="U96" i="14"/>
  <c r="S118" i="13"/>
  <c r="P33" i="13"/>
  <c r="P36" i="13" s="1"/>
  <c r="O49" i="13" s="1"/>
  <c r="O33" i="13"/>
  <c r="O36" i="13" s="1"/>
  <c r="O47" i="13" s="1"/>
  <c r="P118" i="13"/>
  <c r="L33" i="13"/>
  <c r="L36" i="13" s="1"/>
  <c r="O40" i="13" s="1"/>
  <c r="M33" i="13"/>
  <c r="M36" i="13" s="1"/>
  <c r="O42" i="13" s="1"/>
  <c r="O51" i="11"/>
  <c r="N51" i="10"/>
  <c r="N50" i="4"/>
  <c r="S132" i="14" l="1"/>
  <c r="N33" i="14"/>
  <c r="N36" i="14" s="1"/>
  <c r="O45" i="14" s="1"/>
  <c r="L33" i="14"/>
  <c r="L36" i="14" s="1"/>
  <c r="O40" i="14" s="1"/>
  <c r="P132" i="14"/>
  <c r="P33" i="14"/>
  <c r="P36" i="14" s="1"/>
  <c r="O49" i="14" s="1"/>
  <c r="U132" i="14"/>
  <c r="O33" i="14"/>
  <c r="O36" i="14" s="1"/>
  <c r="O47" i="14" s="1"/>
  <c r="T132" i="14"/>
  <c r="M33" i="14"/>
  <c r="M36" i="14" s="1"/>
  <c r="O42" i="14" s="1"/>
  <c r="Q132" i="14"/>
  <c r="I120" i="13"/>
  <c r="T120" i="13" s="1"/>
  <c r="O51" i="13"/>
  <c r="O51" i="14" l="1"/>
  <c r="I134" i="14"/>
  <c r="T134"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MDKT</author>
  </authors>
  <commentList>
    <comment ref="R31" authorId="0" shapeId="0" xr:uid="{50118E86-E640-4F09-ADBC-A2B9910E547B}">
      <text>
        <r>
          <rPr>
            <b/>
            <sz val="11"/>
            <color indexed="81"/>
            <rFont val="Tahoma"/>
            <family val="2"/>
          </rPr>
          <t>User:</t>
        </r>
        <r>
          <rPr>
            <sz val="11"/>
            <color indexed="81"/>
            <rFont val="Tahoma"/>
            <family val="2"/>
          </rPr>
          <t xml:space="preserve">
CELL C31-U50 JANGAN USIK SEBAB DAH FORMULA</t>
        </r>
      </text>
    </comment>
    <comment ref="C53" authorId="1" shapeId="0" xr:uid="{D76C3EDD-CA78-47DE-8F5F-85AC8DFCE91E}">
      <text>
        <r>
          <rPr>
            <b/>
            <sz val="9"/>
            <color indexed="81"/>
            <rFont val="Tahoma"/>
            <family val="2"/>
          </rPr>
          <t>AK MDKT:</t>
        </r>
        <r>
          <rPr>
            <sz val="9"/>
            <color indexed="81"/>
            <rFont val="Tahoma"/>
            <family val="2"/>
          </rPr>
          <t xml:space="preserve">
HANYA KEY IN TARIKH, FORMAT : XX/XX/XXXX
</t>
        </r>
      </text>
    </comment>
    <comment ref="E53" authorId="0" shapeId="0" xr:uid="{803C389B-E696-4089-9398-DC8BC9DACE4E}">
      <text>
        <r>
          <rPr>
            <sz val="10"/>
            <color indexed="81"/>
            <rFont val="Tahoma"/>
            <family val="2"/>
          </rPr>
          <t>PILIH FROM DROP LIST,</t>
        </r>
        <r>
          <rPr>
            <sz val="11"/>
            <color indexed="81"/>
            <rFont val="Tahoma"/>
            <family val="2"/>
          </rPr>
          <t xml:space="preserve"> 
</t>
        </r>
      </text>
    </comment>
    <comment ref="K55" authorId="1" shapeId="0" xr:uid="{4F19B584-A9EF-4CF6-93CF-2A301EBBCC3A}">
      <text>
        <r>
          <rPr>
            <b/>
            <sz val="9"/>
            <color indexed="81"/>
            <rFont val="Tahoma"/>
            <family val="2"/>
          </rPr>
          <t>AK MDKT:</t>
        </r>
        <r>
          <rPr>
            <sz val="9"/>
            <color indexed="81"/>
            <rFont val="Tahoma"/>
            <family val="2"/>
          </rPr>
          <t xml:space="preserve">
KEY IN DALAM FORMAT 24 JAM
CONTOH 9.30 PM 
KEY IN 21:30
(JANGAN LUPA TITIK BERTINDIH!)
</t>
        </r>
        <r>
          <rPr>
            <sz val="10"/>
            <color indexed="81"/>
            <rFont val="Tahoma"/>
            <family val="2"/>
          </rPr>
          <t>Tempoh tuntutan elaun lebih masa hendaklah genap iaitu 15 minit, 30 minit dan 45 minit. 
( Contoh : 4 jam 47 minit = 4 jam 45 minit )
so, adjust di column HINGGA</t>
        </r>
      </text>
    </comment>
    <comment ref="N55" authorId="1" shapeId="0" xr:uid="{4E7D9545-AC32-4B4C-828B-D1F8E51E92CA}">
      <text>
        <r>
          <rPr>
            <b/>
            <sz val="9"/>
            <color indexed="81"/>
            <rFont val="Tahoma"/>
            <family val="2"/>
          </rPr>
          <t>AK MDKT: PERHATIKAN JIKA CELL "M" BERWARNA MERAH</t>
        </r>
        <r>
          <rPr>
            <sz val="9"/>
            <color indexed="81"/>
            <rFont val="Tahoma"/>
            <family val="2"/>
          </rPr>
          <t xml:space="preserve">
LEBIH 8 JAM, KEY IN 1 JAM
LEBIH 12 JAM KEY IN 2 JAM
JIKA MELANGKAU WAKTU MAGHRIB (CONTOH OT 6PTG-9MLM) KEY IN 0:30 IAITU 30 MINIT
JIKA HARI JUMAAT BAGI LELAKI MUSLIM KEY IN 2 JAM
JIKA TANGGUNG KERJA, KEY IN 2 JAM 15 MINIT
CTH : JIKA 2 JAM KEY IN 2:0 (JANGAN LUPA TITIK BERTINDIH)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MDKT</author>
    <author>User</author>
  </authors>
  <commentList>
    <comment ref="C53" authorId="0" shapeId="0" xr:uid="{5961E91A-0988-4280-8421-AFC729BC7F07}">
      <text>
        <r>
          <rPr>
            <b/>
            <sz val="9"/>
            <color indexed="81"/>
            <rFont val="Tahoma"/>
            <family val="2"/>
          </rPr>
          <t>AK MDKT:</t>
        </r>
        <r>
          <rPr>
            <sz val="9"/>
            <color indexed="81"/>
            <rFont val="Tahoma"/>
            <family val="2"/>
          </rPr>
          <t xml:space="preserve">
HANYA KEY IN TARIKH, HARI AKAN AUTO APPEAR
</t>
        </r>
      </text>
    </comment>
    <comment ref="E53" authorId="1" shapeId="0" xr:uid="{C3C9BCC4-D926-4580-9644-3D090510F495}">
      <text>
        <r>
          <rPr>
            <sz val="11"/>
            <color indexed="81"/>
            <rFont val="Tahoma"/>
            <family val="2"/>
          </rPr>
          <t xml:space="preserve">
PILIH FROM DROP LIST,</t>
        </r>
      </text>
    </comment>
    <comment ref="K55" authorId="0" shapeId="0" xr:uid="{24A57DB3-334D-41C7-A0BA-C2C9BB204841}">
      <text>
        <r>
          <rPr>
            <b/>
            <sz val="9"/>
            <color indexed="81"/>
            <rFont val="Tahoma"/>
            <family val="2"/>
          </rPr>
          <t>AK MDKT:</t>
        </r>
        <r>
          <rPr>
            <sz val="9"/>
            <color indexed="81"/>
            <rFont val="Tahoma"/>
            <family val="2"/>
          </rPr>
          <t xml:space="preserve">
KEY IN DALAM FORMAT 24 JAM
CONTOH 9.30 PM 
KEY IN 21:30
(JANGAN LUPA TITIK BERTINDIH!)
WAKTU MULA OT DIKIRA </t>
        </r>
      </text>
    </comment>
    <comment ref="N55" authorId="0" shapeId="0" xr:uid="{F8EE96A8-0DC8-4C03-98E4-6B4CD74CB054}">
      <text>
        <r>
          <rPr>
            <b/>
            <sz val="9"/>
            <color indexed="81"/>
            <rFont val="Tahoma"/>
            <family val="2"/>
          </rPr>
          <t>AK MDKT: PERHATIKAN JIKA CELL "M" BERWARNA MERAH</t>
        </r>
        <r>
          <rPr>
            <sz val="9"/>
            <color indexed="81"/>
            <rFont val="Tahoma"/>
            <family val="2"/>
          </rPr>
          <t xml:space="preserve">
LEBIH 8 JAM, KEY IN 1 JAM
LEBIH 12 JAM KEY IN 2 JAM
JIKA MELANGKAU WAKTU MAGHRIB (CONTOH OT 6PTG-9MLM) KEY IN 0:30 IAITU 30 MINIT
JIKA HARI JUMAAT BAGI LELAKI MUSLIM KEY IN 2 JAM
JIKA TANGGUNG KERJA, KEY IN 2 JAM 15 MINIT
CTH : JIKA 2 JAM KEY IN 2:0 (JANGAN LUPA TITIK BERTINDIH)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MDKT</author>
    <author>User</author>
  </authors>
  <commentList>
    <comment ref="C53" authorId="0" shapeId="0" xr:uid="{6CBD8C08-65AE-49D4-962F-50408AF192B2}">
      <text>
        <r>
          <rPr>
            <b/>
            <sz val="9"/>
            <color indexed="81"/>
            <rFont val="Tahoma"/>
            <family val="2"/>
          </rPr>
          <t>AK MDKT:</t>
        </r>
        <r>
          <rPr>
            <sz val="9"/>
            <color indexed="81"/>
            <rFont val="Tahoma"/>
            <family val="2"/>
          </rPr>
          <t xml:space="preserve">
HANYA KEY IN TARIKH, HARI AKAN AUTO APPEAR
</t>
        </r>
      </text>
    </comment>
    <comment ref="E53" authorId="1" shapeId="0" xr:uid="{508EAD76-EC0B-4459-9322-7C9B5DFDF21A}">
      <text>
        <r>
          <rPr>
            <sz val="11"/>
            <color indexed="81"/>
            <rFont val="Tahoma"/>
            <family val="2"/>
          </rPr>
          <t xml:space="preserve">
PILIH FROM DROP LIST,</t>
        </r>
      </text>
    </comment>
    <comment ref="K55" authorId="0" shapeId="0" xr:uid="{95AF91A7-A8FD-4AD6-9408-575E0BF3CD55}">
      <text>
        <r>
          <rPr>
            <b/>
            <sz val="9"/>
            <color indexed="81"/>
            <rFont val="Tahoma"/>
            <family val="2"/>
          </rPr>
          <t>AK MDKT:</t>
        </r>
        <r>
          <rPr>
            <sz val="9"/>
            <color indexed="81"/>
            <rFont val="Tahoma"/>
            <family val="2"/>
          </rPr>
          <t xml:space="preserve">
KEY IN DALAM FORMAT 24 JAM
CONTOH 9.30 PM 
KEY IN 21:30
(JANGAN LUPA TITIK BERTINDIH!)
WAKTU MULA OT DIKIRA </t>
        </r>
      </text>
    </comment>
    <comment ref="N55" authorId="0" shapeId="0" xr:uid="{690A0C63-AF94-4138-86A4-527689CF4835}">
      <text>
        <r>
          <rPr>
            <b/>
            <sz val="9"/>
            <color indexed="81"/>
            <rFont val="Tahoma"/>
            <family val="2"/>
          </rPr>
          <t>AK MDKT: PERHATIKAN JIKA CELL "M" BERWARNA MERAH</t>
        </r>
        <r>
          <rPr>
            <sz val="9"/>
            <color indexed="81"/>
            <rFont val="Tahoma"/>
            <family val="2"/>
          </rPr>
          <t xml:space="preserve">
LEBIH 8 JAM, KEY IN 1 JAM
LEBIH 12 JAM KEY IN 2 JAM
JIKA MELANGKAU WAKTU MAGHRIB (CONTOH OT 6PTG-9MLM) KEY IN 0:30 IAITU 30 MINIT
JIKA HARI JUMAAT BAGI LELAKI MUSLIM KEY IN 2 JAM
JIKA TANGGUNG KERJA, KEY IN 2 JAM 15 MINIT
CTH : JIKA 2 JAM KEY IN 2:0 (JANGAN LUPA TITIK BERTINDIH)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MDKT</author>
    <author>User</author>
  </authors>
  <commentList>
    <comment ref="C53" authorId="0" shapeId="0" xr:uid="{D08EA5FB-A786-4614-9241-26BAD61F9EFB}">
      <text>
        <r>
          <rPr>
            <b/>
            <sz val="9"/>
            <color indexed="81"/>
            <rFont val="Tahoma"/>
            <family val="2"/>
          </rPr>
          <t>AK MDKT:</t>
        </r>
        <r>
          <rPr>
            <sz val="9"/>
            <color indexed="81"/>
            <rFont val="Tahoma"/>
            <family val="2"/>
          </rPr>
          <t xml:space="preserve">
HANYA KEY IN TARIKH, HARI AKAN AUTO APPEAR
</t>
        </r>
      </text>
    </comment>
    <comment ref="E53" authorId="1" shapeId="0" xr:uid="{B4AABD5B-C893-4B93-A8BC-E05A8E543713}">
      <text>
        <r>
          <rPr>
            <sz val="11"/>
            <color indexed="81"/>
            <rFont val="Tahoma"/>
            <family val="2"/>
          </rPr>
          <t xml:space="preserve">
PILIH FROM DROP LIST,</t>
        </r>
      </text>
    </comment>
    <comment ref="K55" authorId="0" shapeId="0" xr:uid="{C9C5026A-AECA-4283-A35F-AABBD310B699}">
      <text>
        <r>
          <rPr>
            <b/>
            <sz val="9"/>
            <color indexed="81"/>
            <rFont val="Tahoma"/>
            <family val="2"/>
          </rPr>
          <t>AK MDKT:</t>
        </r>
        <r>
          <rPr>
            <sz val="9"/>
            <color indexed="81"/>
            <rFont val="Tahoma"/>
            <family val="2"/>
          </rPr>
          <t xml:space="preserve">
KEY IN DALAM FORMAT 24 JAM
CONTOH 9.30 PM 
KEY IN 21:30
(JANGAN LUPA TITIK BERTINDIH!)
WAKTU MULA OT DIKIRA </t>
        </r>
      </text>
    </comment>
    <comment ref="N55" authorId="0" shapeId="0" xr:uid="{1E3F4F45-29EC-4EC7-93C8-8761A5613D1D}">
      <text>
        <r>
          <rPr>
            <b/>
            <sz val="9"/>
            <color indexed="81"/>
            <rFont val="Tahoma"/>
            <family val="2"/>
          </rPr>
          <t>AK MDKT: PERHATIKAN JIKA CELL "M" BERWARNA MERAH</t>
        </r>
        <r>
          <rPr>
            <sz val="9"/>
            <color indexed="81"/>
            <rFont val="Tahoma"/>
            <family val="2"/>
          </rPr>
          <t xml:space="preserve">
LEBIH 8 JAM, KEY IN 1 JAM
LEBIH 12 JAM KEY IN 2 JAM
JIKA MELANGKAU WAKTU MAGHRIB (CONTOH OT 6PTG-9MLM) KEY IN 0:30 IAITU 30 MINIT
JIKA HARI JUMAAT BAGI LELAKI MUSLIM KEY IN 2 JAM
JIKA TANGGUNG KERJA, KEY IN 2 JAM 15 MINIT
CTH : JIKA 2 JAM KEY IN 2:0 (JANGAN LUPA TITIK BERTINDIH)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MDKT</author>
    <author>User</author>
  </authors>
  <commentList>
    <comment ref="C53" authorId="0" shapeId="0" xr:uid="{25BC3CF8-2FC1-430A-A80E-0B95FBE2C28A}">
      <text>
        <r>
          <rPr>
            <b/>
            <sz val="9"/>
            <color indexed="81"/>
            <rFont val="Tahoma"/>
            <family val="2"/>
          </rPr>
          <t>AK MDKT:</t>
        </r>
        <r>
          <rPr>
            <sz val="9"/>
            <color indexed="81"/>
            <rFont val="Tahoma"/>
            <family val="2"/>
          </rPr>
          <t xml:space="preserve">
HANYA KEY IN TARIKH, HARI AKAN AUTO APPEAR
</t>
        </r>
      </text>
    </comment>
    <comment ref="E53" authorId="1" shapeId="0" xr:uid="{47287A0C-7454-4B29-9920-6D50FA76B0EF}">
      <text>
        <r>
          <rPr>
            <sz val="11"/>
            <color indexed="81"/>
            <rFont val="Tahoma"/>
            <family val="2"/>
          </rPr>
          <t xml:space="preserve">
PILIH FROM DROP LIST,</t>
        </r>
      </text>
    </comment>
    <comment ref="K55" authorId="0" shapeId="0" xr:uid="{422B2CCB-AE38-4C32-80E1-2CB6B7E55ED7}">
      <text>
        <r>
          <rPr>
            <b/>
            <sz val="9"/>
            <color indexed="81"/>
            <rFont val="Tahoma"/>
            <family val="2"/>
          </rPr>
          <t>AK MDKT:</t>
        </r>
        <r>
          <rPr>
            <sz val="9"/>
            <color indexed="81"/>
            <rFont val="Tahoma"/>
            <family val="2"/>
          </rPr>
          <t xml:space="preserve">
KEY IN DALAM FORMAT 24 JAM
CONTOH 9.30 PM 
KEY IN 21:30
(JANGAN LUPA TITIK BERTINDIH!)
WAKTU MULA OT DIKIRA </t>
        </r>
      </text>
    </comment>
    <comment ref="N55" authorId="0" shapeId="0" xr:uid="{BF867297-927F-4ADD-99FD-178869D117E3}">
      <text>
        <r>
          <rPr>
            <b/>
            <sz val="9"/>
            <color indexed="81"/>
            <rFont val="Tahoma"/>
            <family val="2"/>
          </rPr>
          <t>AK MDKT: PERHATIKAN JIKA CELL "M" BERWARNA MERAH</t>
        </r>
        <r>
          <rPr>
            <sz val="9"/>
            <color indexed="81"/>
            <rFont val="Tahoma"/>
            <family val="2"/>
          </rPr>
          <t xml:space="preserve">
LEBIH 8 JAM, KEY IN 1 JAM
LEBIH 12 JAM KEY IN 2 JAM
JIKA MELANGKAU WAKTU MAGHRIB (CONTOH OT 6PTG-9MLM) KEY IN 0:30 IAITU 30 MINIT
JIKA HARI JUMAAT BAGI LELAKI MUSLIM KEY IN 2 JAM
JIKA TANGGUNG KERJA, KEY IN 2 JAM 15 MINIT
CTH : JIKA 2 JAM KEY IN 2:0 (JANGAN LUPA TITIK BERTINDIH)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MDKT</author>
    <author>User</author>
  </authors>
  <commentList>
    <comment ref="C53" authorId="0" shapeId="0" xr:uid="{36910BFB-801B-44FB-A54D-F35C10A2D320}">
      <text>
        <r>
          <rPr>
            <b/>
            <sz val="9"/>
            <color indexed="81"/>
            <rFont val="Tahoma"/>
            <family val="2"/>
          </rPr>
          <t>AK MDKT:</t>
        </r>
        <r>
          <rPr>
            <sz val="9"/>
            <color indexed="81"/>
            <rFont val="Tahoma"/>
            <family val="2"/>
          </rPr>
          <t xml:space="preserve">
HANYA KEY IN TARIKH, HARI AKAN AUTO APPEAR
</t>
        </r>
      </text>
    </comment>
    <comment ref="E53" authorId="1" shapeId="0" xr:uid="{12E3E9C3-1127-4757-9052-8DAA6E4F5A78}">
      <text>
        <r>
          <rPr>
            <sz val="11"/>
            <color indexed="81"/>
            <rFont val="Tahoma"/>
            <family val="2"/>
          </rPr>
          <t xml:space="preserve">
PILIH FROM DROP LIST,</t>
        </r>
      </text>
    </comment>
    <comment ref="K55" authorId="0" shapeId="0" xr:uid="{62DFDD57-16F7-4BE7-BA51-C148907CF50B}">
      <text>
        <r>
          <rPr>
            <b/>
            <sz val="9"/>
            <color indexed="81"/>
            <rFont val="Tahoma"/>
            <family val="2"/>
          </rPr>
          <t>AK MDKT:</t>
        </r>
        <r>
          <rPr>
            <sz val="9"/>
            <color indexed="81"/>
            <rFont val="Tahoma"/>
            <family val="2"/>
          </rPr>
          <t xml:space="preserve">
KEY IN DALAM FORMAT 24 JAM
CONTOH 9.30 PM 
KEY IN 21:30
(JANGAN LUPA TITIK BERTINDIH!)
WAKTU MULA OT DIKIRA </t>
        </r>
      </text>
    </comment>
    <comment ref="N55" authorId="0" shapeId="0" xr:uid="{1FD57F99-8267-4FA4-9DBD-2D4BCD77E09D}">
      <text>
        <r>
          <rPr>
            <b/>
            <sz val="9"/>
            <color indexed="81"/>
            <rFont val="Tahoma"/>
            <family val="2"/>
          </rPr>
          <t>AK MDKT: PERHATIKAN JIKA CELL "M" BERWARNA MERAH</t>
        </r>
        <r>
          <rPr>
            <sz val="9"/>
            <color indexed="81"/>
            <rFont val="Tahoma"/>
            <family val="2"/>
          </rPr>
          <t xml:space="preserve">
LEBIH 8 JAM, KEY IN 1 JAM
LEBIH 12 JAM KEY IN 2 JAM
JIKA MELANGKAU WAKTU MAGHRIB (CONTOH OT 6PTG-9MLM) KEY IN 0:30 IAITU 30 MINIT
JIKA HARI JUMAAT BAGI LELAKI MUSLIM KEY IN 2 JAM
JIKA TANGGUNG KERJA, KEY IN 2 JAM 15 MINIT
CTH : JIKA 2 JAM KEY IN 2:0 (JANGAN LUPA TITIK BERTINDIH)
</t>
        </r>
      </text>
    </comment>
  </commentList>
</comments>
</file>

<file path=xl/sharedStrings.xml><?xml version="1.0" encoding="utf-8"?>
<sst xmlns="http://schemas.openxmlformats.org/spreadsheetml/2006/main" count="1105" uniqueCount="136">
  <si>
    <t>Panduan menggunakan Borang Tuntutan Kerja Lebih Masa</t>
  </si>
  <si>
    <r>
      <t xml:space="preserve">Ruangan bewarna biru perlu diisi / dilengkapkan. Ruangan yang tidak bewarna, pengiraan dibuat secara </t>
    </r>
    <r>
      <rPr>
        <i/>
        <sz val="10"/>
        <rFont val="Albertus Medium"/>
        <family val="2"/>
      </rPr>
      <t>"Auto"</t>
    </r>
    <r>
      <rPr>
        <sz val="10"/>
        <rFont val="Albertus Medium"/>
        <family val="2"/>
      </rPr>
      <t xml:space="preserve"> &amp; tidak dapat diubah.</t>
    </r>
  </si>
  <si>
    <t>Masa tuntutan perlu disi mengikut format JJ:MM (J=Jam, :=pemisah jam/minit dan M=Minit)</t>
  </si>
  <si>
    <t>Sila "enabled" "Macro Settings" bagi tujuan ejaan nombor kepada perkataan secara automatik.</t>
  </si>
  <si>
    <t>Tuntutan kurang dari 1 jam sehari (masa tidak produktif) tidak dibenarkan menuntut.</t>
  </si>
  <si>
    <t>BAGI BULAN :</t>
  </si>
  <si>
    <t>OGOS</t>
  </si>
  <si>
    <t>TAHUN :</t>
  </si>
  <si>
    <t>2012</t>
  </si>
  <si>
    <t>NAMA :</t>
  </si>
  <si>
    <t>CONTOH BIN EASY</t>
  </si>
  <si>
    <t>JAWATAN :</t>
  </si>
  <si>
    <t>PEN. PEGAWAI TEKNOLOGI MAKLUMAT F32</t>
  </si>
  <si>
    <t>NO. K.P (BARU) :</t>
  </si>
  <si>
    <t>760830-13-5855</t>
  </si>
  <si>
    <t>NO. GAJI :</t>
  </si>
  <si>
    <t>06267892</t>
  </si>
  <si>
    <t>NO TEL PEJABAT :</t>
  </si>
  <si>
    <t>086-312741</t>
  </si>
  <si>
    <t>GAJI POKOK :</t>
  </si>
  <si>
    <t>RM</t>
  </si>
  <si>
    <t>EMEL :</t>
  </si>
  <si>
    <t>abang@anm.gov.my</t>
  </si>
  <si>
    <t xml:space="preserve">Kadar Sejam : </t>
  </si>
  <si>
    <t>NO TEL BIMBIT :</t>
  </si>
  <si>
    <t>013-5731309</t>
  </si>
  <si>
    <t>1/3 GAJI POKOK:</t>
  </si>
  <si>
    <t>NAMA BANK :</t>
  </si>
  <si>
    <t>CIMB BANK BHD</t>
  </si>
  <si>
    <t>Formula Perkiraan Kadar Sejam</t>
  </si>
  <si>
    <t>Takrif Siang / Malam</t>
  </si>
  <si>
    <t xml:space="preserve">Takrif Siang </t>
  </si>
  <si>
    <t>(06:00-22:00)</t>
  </si>
  <si>
    <t>(313 Hari X 8 Jam)</t>
  </si>
  <si>
    <t xml:space="preserve">Takrif Malam </t>
  </si>
  <si>
    <t>(22:00-06:00)</t>
  </si>
  <si>
    <t>Waktu Bekerja Berperingkat</t>
  </si>
  <si>
    <t>Sila Tanda X</t>
  </si>
  <si>
    <t>Masa</t>
  </si>
  <si>
    <t>Mula</t>
  </si>
  <si>
    <t>Tamat</t>
  </si>
  <si>
    <t>X</t>
  </si>
  <si>
    <t>WBB1</t>
  </si>
  <si>
    <t>WBB2</t>
  </si>
  <si>
    <t>WBB3</t>
  </si>
  <si>
    <t>Malam</t>
  </si>
  <si>
    <t>Tarikh, Hari (Day)</t>
  </si>
  <si>
    <t>Ringkasan Butir-Butir Tugas</t>
  </si>
  <si>
    <t>WAKTU KERJA LEBIH MASA</t>
  </si>
  <si>
    <t>Hari Biasa</t>
  </si>
  <si>
    <t>Hari Rehat Biasa</t>
  </si>
  <si>
    <t>Hari Kelepasan Am</t>
  </si>
  <si>
    <t>Kategori</t>
  </si>
  <si>
    <t>Hari</t>
  </si>
  <si>
    <t>Sila sertakan surat/memo/jadual kerja lebih masa</t>
  </si>
  <si>
    <t>Kategori Hari</t>
  </si>
  <si>
    <t>A</t>
  </si>
  <si>
    <t>B</t>
  </si>
  <si>
    <t>C</t>
  </si>
  <si>
    <t>D</t>
  </si>
  <si>
    <t>E</t>
  </si>
  <si>
    <t>F</t>
  </si>
  <si>
    <t>Dari</t>
  </si>
  <si>
    <t>Hingga</t>
  </si>
  <si>
    <t>Siang</t>
  </si>
  <si>
    <t>Percubaan</t>
  </si>
  <si>
    <t>JUMLAH</t>
  </si>
  <si>
    <t>JUMLAH DIBAWA DARI MUKA SURAT 1</t>
  </si>
  <si>
    <t>Jumlah Jam Dan Minit</t>
  </si>
  <si>
    <t>Jumlah Jam Sahaja</t>
  </si>
  <si>
    <t>Kadar Gandaan</t>
  </si>
  <si>
    <t>Jumlah Jam Kerja Lebih Masa</t>
  </si>
  <si>
    <t>)          =</t>
  </si>
  <si>
    <t>(Amaun)</t>
  </si>
  <si>
    <t>(Amaun Dalam Perkataan)</t>
  </si>
  <si>
    <t>PERAKUAN PENUNTUT:</t>
  </si>
  <si>
    <t xml:space="preserve">Dengan ini saya mengaku selain daripada menjalankan tugas pada waktu kerja biasa saya juga diarah bertugas di luar waktu kerja biasa. Saya tidak diberi cuti dan saya juga tidak menuntut masa yang tidak dibenarkan jika "Menanggung Kerja". Diakui butir-butir di atas adalah benar. </t>
  </si>
  <si>
    <t>Tarikh:</t>
  </si>
  <si>
    <t>Tandatangan Yang Menuntut</t>
  </si>
  <si>
    <t>PERAKUAN KETUA JABATAN / PENYELIA:</t>
  </si>
  <si>
    <t>Diakui bahawa kerja-kerja di atas perlu di luar waktu kerja biasa dan disahkan bahawa penuntut tidak diberi cuti dan penuntut juga tidak menuntut masa yang tidak dibenarkan jika "Menanggung Kerja" dan kerja-kerja tersebut mesti dibuat secara berterusan dan beliau masih mempunyai baki cuti yang banyak. Perlaksanaan kerja-kerja ini adalah mematuhi syarat-syarat dan peraturan P.P.Bil.9 Tahun 1991.</t>
  </si>
  <si>
    <t>Tandatangan Ketua Jabatan / Penyelia</t>
  </si>
  <si>
    <t>Empat Ratus Tujuh Puluh Empat Ringgit Dan Empat Puluh Dua Sen Sahaja</t>
  </si>
  <si>
    <t>TANGGUNG KERJA ?</t>
  </si>
  <si>
    <t>( YA / TIDAK )</t>
  </si>
  <si>
    <t>JIKA YA, TEMPOH :</t>
  </si>
  <si>
    <t>Sila sertakan surat/memo/jadual kerja lebih masa dan jadual perakam waktu kerja</t>
  </si>
  <si>
    <t>MAJLIS DAERAH KOTA TINGGI</t>
  </si>
  <si>
    <t>JABATAN :</t>
  </si>
  <si>
    <t xml:space="preserve"> Setiap tuntutan hari Jumaat bagi lelaki Muslim perlu ditolak 2 jam</t>
  </si>
  <si>
    <t>Setiap tuntutan melangkaui pukul 7 malam sehingga 8 malam perlu ditolak 30 minit</t>
  </si>
  <si>
    <t>Diakui tuntutan Elaun Lebih Masa yang melebihi 1/3 daripada gaji bulanan dibuat mengikut dan mematuhi syarat-syarat yang terkandung di perenggan 2 Surat Pekeliling Perkhidmatan Bil.21 Tahun 1977.
DILULUSKAN UNTUK BAYARAN PENUH / DIBERIKAN CUTI GANTI (* potong yang tidak berkenaan)</t>
  </si>
  <si>
    <t>PENGESAHAN PEGAWAI PENGAWAL (Jika tuntutan melebihi 1/3 daripada gaji pokok):</t>
  </si>
  <si>
    <t xml:space="preserve">Jum. Jam
(a) </t>
  </si>
  <si>
    <t>Jam Rehat
(b)</t>
  </si>
  <si>
    <t>(a-b)</t>
  </si>
  <si>
    <t>NO ANGGOTA :</t>
  </si>
  <si>
    <t xml:space="preserve">Hari Kerja Biasa (Siang)         </t>
  </si>
  <si>
    <t>Cuti Mingguan  atau</t>
  </si>
  <si>
    <t>Hari Biasa (Malam)</t>
  </si>
  <si>
    <t>Cuti Mingguan (Malam)</t>
  </si>
  <si>
    <t xml:space="preserve">Kelepasan Am (Siang)  </t>
  </si>
  <si>
    <t xml:space="preserve">Kelepasan Am (Malam) </t>
  </si>
  <si>
    <t>KADAR KIRAAN KERJA LEBIH MASA</t>
  </si>
  <si>
    <t>=</t>
  </si>
  <si>
    <t>JUMLAH KESELURUHAN TUNTUTAN JAM X KADAR</t>
  </si>
  <si>
    <t>KADAR RM/JAM X JAM</t>
  </si>
  <si>
    <t>KADAR RM/JAM</t>
  </si>
  <si>
    <t>JUMLAH (RM)</t>
  </si>
  <si>
    <r>
      <t>(</t>
    </r>
    <r>
      <rPr>
        <sz val="12"/>
        <rFont val="Arial"/>
        <family val="2"/>
      </rPr>
      <t>Jumlah Besar Jam Kerja  Lebih Masa</t>
    </r>
  </si>
  <si>
    <r>
      <t>Jam</t>
    </r>
    <r>
      <rPr>
        <b/>
        <sz val="12"/>
        <rFont val="Arial"/>
        <family val="2"/>
      </rPr>
      <t>)</t>
    </r>
  </si>
  <si>
    <r>
      <rPr>
        <b/>
        <sz val="12"/>
        <rFont val="Arial"/>
        <family val="2"/>
      </rPr>
      <t>(</t>
    </r>
    <r>
      <rPr>
        <sz val="12"/>
        <rFont val="Arial"/>
        <family val="2"/>
      </rPr>
      <t>Kadar Sejam - RM</t>
    </r>
  </si>
  <si>
    <t>KHIDMAT PENGURUSAN</t>
  </si>
  <si>
    <r>
      <t>(</t>
    </r>
    <r>
      <rPr>
        <b/>
        <u/>
        <sz val="12"/>
        <color indexed="12"/>
        <rFont val="Arial"/>
        <family val="2"/>
      </rPr>
      <t>Gaji Pokok</t>
    </r>
    <r>
      <rPr>
        <b/>
        <u/>
        <sz val="12"/>
        <rFont val="Arial"/>
        <family val="2"/>
      </rPr>
      <t xml:space="preserve">  x  12 Bulan)</t>
    </r>
  </si>
  <si>
    <t xml:space="preserve">      'Tandatangan Pegawai Pengurusan Tertinggi</t>
  </si>
  <si>
    <t>BORANG TUNTUTAN KERJA LEBIH MASA</t>
  </si>
  <si>
    <t xml:space="preserve">Format KW-5(1) </t>
  </si>
  <si>
    <t>NO AKAUN BANK :</t>
  </si>
  <si>
    <t>NO TEL PEJABAT:</t>
  </si>
  <si>
    <t>= KADAR RM/JAM X JAM</t>
  </si>
  <si>
    <t>fhwrehrn3rkjberkgjerbfhcdffdngbdfvnfdnvfjdgbgnerjgwberfje</t>
  </si>
  <si>
    <t>Ringkasan Butir-Butir Tugas
'Sila sertakan surat/memo/jadual kerja lebih masa dan jadual perakam waktu kerja</t>
  </si>
  <si>
    <r>
      <t xml:space="preserve">Ringkasan Butir-Butir Tugas
'Sila sertakan surat/memo/jadual kerja lebih masa </t>
    </r>
    <r>
      <rPr>
        <b/>
        <u/>
        <sz val="16"/>
        <rFont val="Arial"/>
        <family val="2"/>
      </rPr>
      <t>dan</t>
    </r>
    <r>
      <rPr>
        <sz val="16"/>
        <rFont val="Arial"/>
        <family val="2"/>
      </rPr>
      <t xml:space="preserve"> jadual perakam waktu kerja</t>
    </r>
  </si>
  <si>
    <r>
      <t>(</t>
    </r>
    <r>
      <rPr>
        <sz val="20"/>
        <rFont val="Arial"/>
        <family val="2"/>
      </rPr>
      <t>Jumlah Besar Jam Kerja  Lebih Masa</t>
    </r>
  </si>
  <si>
    <r>
      <t>Jam</t>
    </r>
    <r>
      <rPr>
        <b/>
        <sz val="20"/>
        <rFont val="Arial"/>
        <family val="2"/>
      </rPr>
      <t>)</t>
    </r>
  </si>
  <si>
    <r>
      <rPr>
        <b/>
        <sz val="20"/>
        <rFont val="Arial"/>
        <family val="2"/>
      </rPr>
      <t>(</t>
    </r>
    <r>
      <rPr>
        <sz val="20"/>
        <rFont val="Arial"/>
        <family val="2"/>
      </rPr>
      <t>Kadar Sejam - RM</t>
    </r>
  </si>
  <si>
    <t>Tandatangan Yang Dipertua</t>
  </si>
  <si>
    <t>fewftretghbefkjrgtfhnwkghefdshfsbfjdsfgfdjkfhrejgre</t>
  </si>
  <si>
    <t>= KADAR RM/JAM X JAM X GANDAAN</t>
  </si>
  <si>
    <t>KADAR GANDAAN</t>
  </si>
  <si>
    <t xml:space="preserve">JUMLAH KESELURUHAN TUNTUTAN JAM </t>
  </si>
  <si>
    <t>Setiap tuntutan 8 jam tanpa henti ke atas perlu ditolak 1 jam manakala tuntutan lebih 12 jam tanpa henti perlu ditolak 2 jam.</t>
  </si>
  <si>
    <t>*** Panduan Bayaran ELM - JANM Perenggan 19.0 PROSEDUR KERJA SENARAI SEMAK PEMBAYARAN</t>
  </si>
  <si>
    <t>JUMLAH DIBAWA DARI MUKA SURAT 2</t>
  </si>
  <si>
    <t>fewftretghbefkjrgtfhnwkghefdshfsbfjdsfgfdjkfhrejgrehfbbjgbtnjfdgnrkgjbfnrvkdvngg</t>
  </si>
  <si>
    <t>JUMLAH DIBAWA DARI MUKA SURAT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</si>
</sst>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hh]:mm"/>
    <numFmt numFmtId="165" formatCode="dd/mm/yy\=[$-409]ddd"/>
    <numFmt numFmtId="166" formatCode="0.000"/>
    <numFmt numFmtId="167" formatCode="dd\.mm\.yyyy"/>
  </numFmts>
  <fonts count="60">
    <font>
      <sz val="11"/>
      <color theme="1"/>
      <name val="Calibri"/>
      <family val="2"/>
      <scheme val="minor"/>
    </font>
    <font>
      <b/>
      <sz val="10"/>
      <name val="Albertus Medium"/>
      <family val="2"/>
    </font>
    <font>
      <b/>
      <u/>
      <sz val="10"/>
      <name val="Albertus Medium"/>
      <family val="2"/>
    </font>
    <font>
      <sz val="10"/>
      <name val="Albertus Medium"/>
      <family val="2"/>
    </font>
    <font>
      <i/>
      <sz val="10"/>
      <name val="Albertus Medium"/>
      <family val="2"/>
    </font>
    <font>
      <b/>
      <sz val="8"/>
      <name val="Albertus Medium"/>
      <family val="2"/>
    </font>
    <font>
      <sz val="8"/>
      <name val="Albertus Medium"/>
      <family val="2"/>
    </font>
    <font>
      <u/>
      <sz val="7.5"/>
      <color indexed="12"/>
      <name val="Arial"/>
      <family val="2"/>
    </font>
    <font>
      <sz val="10"/>
      <name val="Arial"/>
      <family val="2"/>
    </font>
    <font>
      <sz val="9"/>
      <color indexed="81"/>
      <name val="Tahoma"/>
      <family val="2"/>
    </font>
    <font>
      <b/>
      <sz val="9"/>
      <color indexed="81"/>
      <name val="Tahoma"/>
      <family val="2"/>
    </font>
    <font>
      <b/>
      <sz val="12"/>
      <name val="Albertus Medium"/>
      <family val="2"/>
    </font>
    <font>
      <b/>
      <sz val="11"/>
      <name val="Calibri"/>
      <family val="2"/>
      <scheme val="minor"/>
    </font>
    <font>
      <sz val="11"/>
      <name val="Calibri"/>
      <family val="2"/>
      <scheme val="minor"/>
    </font>
    <font>
      <b/>
      <sz val="12"/>
      <name val="Trebuchet MS"/>
      <family val="2"/>
    </font>
    <font>
      <sz val="12"/>
      <name val="Arial"/>
      <family val="2"/>
    </font>
    <font>
      <sz val="12"/>
      <color theme="1"/>
      <name val="Arial"/>
      <family val="2"/>
    </font>
    <font>
      <b/>
      <sz val="12"/>
      <name val="Arial"/>
      <family val="2"/>
    </font>
    <font>
      <sz val="14"/>
      <color theme="1"/>
      <name val="Arial"/>
      <family val="2"/>
    </font>
    <font>
      <b/>
      <sz val="14"/>
      <name val="Arial"/>
      <family val="2"/>
    </font>
    <font>
      <sz val="14"/>
      <name val="Arial"/>
      <family val="2"/>
    </font>
    <font>
      <sz val="11"/>
      <color indexed="81"/>
      <name val="Tahoma"/>
      <family val="2"/>
    </font>
    <font>
      <b/>
      <sz val="11"/>
      <color indexed="81"/>
      <name val="Tahoma"/>
      <family val="2"/>
    </font>
    <font>
      <sz val="10"/>
      <color indexed="81"/>
      <name val="Tahoma"/>
      <family val="2"/>
    </font>
    <font>
      <b/>
      <sz val="12"/>
      <color rgb="FF0000FF"/>
      <name val="Arial"/>
      <family val="2"/>
    </font>
    <font>
      <b/>
      <u/>
      <sz val="12"/>
      <name val="Arial"/>
      <family val="2"/>
    </font>
    <font>
      <b/>
      <u/>
      <sz val="12"/>
      <color indexed="12"/>
      <name val="Arial"/>
      <family val="2"/>
    </font>
    <font>
      <sz val="12"/>
      <name val="Trebuchet MS"/>
      <family val="2"/>
    </font>
    <font>
      <b/>
      <sz val="12"/>
      <color rgb="FF00B050"/>
      <name val="Arial"/>
      <family val="2"/>
    </font>
    <font>
      <sz val="12"/>
      <color rgb="FF0000FF"/>
      <name val="Arial"/>
      <family val="2"/>
    </font>
    <font>
      <sz val="12"/>
      <color rgb="FF00B050"/>
      <name val="Arial"/>
      <family val="2"/>
    </font>
    <font>
      <b/>
      <sz val="14"/>
      <color rgb="FF0000FF"/>
      <name val="Arial"/>
      <family val="2"/>
    </font>
    <font>
      <b/>
      <sz val="14"/>
      <color theme="1"/>
      <name val="Arial"/>
      <family val="2"/>
    </font>
    <font>
      <b/>
      <sz val="14"/>
      <color rgb="FF00B050"/>
      <name val="Arial"/>
      <family val="2"/>
    </font>
    <font>
      <b/>
      <sz val="16"/>
      <name val="Trebuchet MS"/>
      <family val="2"/>
    </font>
    <font>
      <sz val="16"/>
      <color theme="1"/>
      <name val="Calibri"/>
      <family val="2"/>
      <scheme val="minor"/>
    </font>
    <font>
      <b/>
      <sz val="14"/>
      <color indexed="12"/>
      <name val="Arial"/>
      <family val="2"/>
    </font>
    <font>
      <sz val="16"/>
      <name val="Arial"/>
      <family val="2"/>
    </font>
    <font>
      <b/>
      <sz val="16"/>
      <name val="Arial"/>
      <family val="2"/>
    </font>
    <font>
      <sz val="16"/>
      <color theme="1"/>
      <name val="Arial"/>
      <family val="2"/>
    </font>
    <font>
      <sz val="18"/>
      <name val="Arial"/>
      <family val="2"/>
    </font>
    <font>
      <sz val="18"/>
      <color theme="1"/>
      <name val="Arial"/>
      <family val="2"/>
    </font>
    <font>
      <sz val="18"/>
      <color rgb="FF0000FF"/>
      <name val="Arial"/>
      <family val="2"/>
    </font>
    <font>
      <b/>
      <sz val="11"/>
      <color theme="1"/>
      <name val="Calibri"/>
      <family val="2"/>
      <scheme val="minor"/>
    </font>
    <font>
      <b/>
      <sz val="16"/>
      <color theme="1"/>
      <name val="Arial"/>
      <family val="2"/>
    </font>
    <font>
      <b/>
      <sz val="16"/>
      <color rgb="FF00B050"/>
      <name val="Arial"/>
      <family val="2"/>
    </font>
    <font>
      <b/>
      <u/>
      <sz val="16"/>
      <name val="Arial"/>
      <family val="2"/>
    </font>
    <font>
      <b/>
      <sz val="20"/>
      <name val="Arial"/>
      <family val="2"/>
    </font>
    <font>
      <sz val="20"/>
      <name val="Arial"/>
      <family val="2"/>
    </font>
    <font>
      <sz val="20"/>
      <color theme="1"/>
      <name val="Arial"/>
      <family val="2"/>
    </font>
    <font>
      <b/>
      <sz val="20"/>
      <name val="Calibri"/>
      <family val="2"/>
      <scheme val="minor"/>
    </font>
    <font>
      <sz val="20"/>
      <name val="Calibri"/>
      <family val="2"/>
      <scheme val="minor"/>
    </font>
    <font>
      <sz val="20"/>
      <color theme="1"/>
      <name val="Calibri"/>
      <family val="2"/>
      <scheme val="minor"/>
    </font>
    <font>
      <b/>
      <sz val="20"/>
      <color rgb="FF0000FF"/>
      <name val="Calibri"/>
      <family val="2"/>
      <scheme val="minor"/>
    </font>
    <font>
      <sz val="20"/>
      <color rgb="FF0000FF"/>
      <name val="Calibri"/>
      <family val="2"/>
      <scheme val="minor"/>
    </font>
    <font>
      <sz val="24"/>
      <name val="Calibri"/>
      <family val="2"/>
      <scheme val="minor"/>
    </font>
    <font>
      <sz val="19"/>
      <name val="Arial"/>
      <family val="2"/>
    </font>
    <font>
      <b/>
      <sz val="19"/>
      <name val="Arial"/>
      <family val="2"/>
    </font>
    <font>
      <sz val="19"/>
      <color theme="1"/>
      <name val="Arial"/>
      <family val="2"/>
    </font>
    <font>
      <sz val="18"/>
      <color rgb="FF00B050"/>
      <name val="Arial"/>
      <family val="2"/>
    </font>
  </fonts>
  <fills count="7">
    <fill>
      <patternFill patternType="none"/>
    </fill>
    <fill>
      <patternFill patternType="gray125"/>
    </fill>
    <fill>
      <patternFill patternType="solid">
        <fgColor theme="8"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0" fontId="7" fillId="0" borderId="0" applyNumberFormat="0" applyFill="0" applyBorder="0" applyAlignment="0" applyProtection="0">
      <alignment vertical="top"/>
      <protection locked="0"/>
    </xf>
    <xf numFmtId="0" fontId="8" fillId="0" borderId="0"/>
  </cellStyleXfs>
  <cellXfs count="446">
    <xf numFmtId="0" fontId="0" fillId="0" borderId="0" xfId="0"/>
    <xf numFmtId="0" fontId="1" fillId="2" borderId="0" xfId="0" applyFont="1" applyFill="1"/>
    <xf numFmtId="0" fontId="0" fillId="2" borderId="0" xfId="0" applyFill="1"/>
    <xf numFmtId="0" fontId="2" fillId="2" borderId="0" xfId="0" applyFont="1" applyFill="1"/>
    <xf numFmtId="0" fontId="3" fillId="2" borderId="0" xfId="0" applyFont="1" applyFill="1"/>
    <xf numFmtId="0" fontId="3" fillId="2" borderId="0" xfId="0" applyFont="1" applyFill="1" applyAlignment="1">
      <alignment horizontal="left" vertical="center"/>
    </xf>
    <xf numFmtId="0" fontId="2" fillId="2" borderId="0" xfId="0" applyFont="1" applyFill="1" applyBorder="1"/>
    <xf numFmtId="0" fontId="6" fillId="0" borderId="0" xfId="0" applyFont="1"/>
    <xf numFmtId="0" fontId="5" fillId="0" borderId="0" xfId="0" applyFont="1"/>
    <xf numFmtId="0" fontId="5" fillId="0" borderId="0" xfId="0" applyFont="1" applyAlignment="1">
      <alignment horizontal="center"/>
    </xf>
    <xf numFmtId="0" fontId="0"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5" fillId="0" borderId="7" xfId="0" applyFont="1" applyBorder="1"/>
    <xf numFmtId="0" fontId="15" fillId="0" borderId="16" xfId="0" applyFont="1" applyBorder="1" applyAlignment="1">
      <alignment horizontal="center"/>
    </xf>
    <xf numFmtId="0" fontId="15" fillId="0" borderId="30" xfId="0" applyFont="1" applyBorder="1" applyAlignment="1">
      <alignment horizontal="center"/>
    </xf>
    <xf numFmtId="0" fontId="14" fillId="0" borderId="13" xfId="0" applyFont="1" applyBorder="1" applyAlignment="1">
      <alignment horizontal="center" vertical="center"/>
    </xf>
    <xf numFmtId="0" fontId="14" fillId="0" borderId="5" xfId="0" applyFont="1" applyBorder="1" applyAlignment="1">
      <alignment horizontal="center" vertical="center"/>
    </xf>
    <xf numFmtId="2" fontId="15" fillId="0" borderId="27" xfId="0" applyNumberFormat="1" applyFont="1" applyBorder="1" applyAlignment="1">
      <alignment horizontal="center" vertical="center"/>
    </xf>
    <xf numFmtId="2" fontId="15" fillId="0" borderId="37" xfId="0" applyNumberFormat="1" applyFont="1" applyBorder="1" applyAlignment="1">
      <alignment horizontal="center" vertical="center"/>
    </xf>
    <xf numFmtId="2" fontId="15" fillId="0" borderId="16" xfId="0" applyNumberFormat="1" applyFont="1" applyBorder="1" applyAlignment="1">
      <alignment horizontal="center" vertical="center"/>
    </xf>
    <xf numFmtId="2" fontId="15" fillId="0" borderId="20" xfId="0" applyNumberFormat="1" applyFont="1" applyBorder="1" applyAlignment="1">
      <alignment horizontal="center" vertical="center"/>
    </xf>
    <xf numFmtId="2" fontId="15" fillId="0" borderId="21" xfId="0" applyNumberFormat="1" applyFont="1" applyBorder="1" applyAlignment="1">
      <alignment horizontal="center" vertical="center"/>
    </xf>
    <xf numFmtId="0" fontId="16" fillId="0" borderId="0" xfId="0" applyFont="1" applyAlignment="1">
      <alignment vertical="center"/>
    </xf>
    <xf numFmtId="0" fontId="17" fillId="0" borderId="0" xfId="0" applyFont="1" applyAlignment="1">
      <alignment horizontal="center" vertical="center"/>
    </xf>
    <xf numFmtId="0" fontId="18" fillId="0" borderId="0" xfId="0" applyFont="1" applyAlignment="1">
      <alignment vertical="center"/>
    </xf>
    <xf numFmtId="0" fontId="20" fillId="0" borderId="0" xfId="0" applyFont="1" applyAlignment="1">
      <alignment horizontal="left" vertical="center"/>
    </xf>
    <xf numFmtId="0" fontId="15" fillId="0" borderId="0" xfId="0" applyFont="1" applyAlignment="1">
      <alignment vertical="center"/>
    </xf>
    <xf numFmtId="0" fontId="15" fillId="0" borderId="0" xfId="0" applyFont="1" applyAlignment="1">
      <alignment horizontal="left"/>
    </xf>
    <xf numFmtId="0" fontId="16" fillId="0" borderId="0" xfId="0" applyFont="1"/>
    <xf numFmtId="49" fontId="24" fillId="3" borderId="2" xfId="0" applyNumberFormat="1" applyFont="1" applyFill="1" applyBorder="1" applyAlignment="1" applyProtection="1">
      <alignment horizontal="left" vertical="center"/>
      <protection locked="0"/>
    </xf>
    <xf numFmtId="0" fontId="17" fillId="0" borderId="0" xfId="0" applyFont="1" applyAlignment="1">
      <alignment vertical="center"/>
    </xf>
    <xf numFmtId="49" fontId="24" fillId="0" borderId="2" xfId="0" applyNumberFormat="1" applyFont="1" applyFill="1" applyBorder="1" applyAlignment="1" applyProtection="1">
      <alignment horizontal="left" vertical="center"/>
      <protection locked="0"/>
    </xf>
    <xf numFmtId="0" fontId="15" fillId="0" borderId="6" xfId="0" applyFont="1" applyBorder="1" applyAlignment="1">
      <alignment vertical="center"/>
    </xf>
    <xf numFmtId="0" fontId="15" fillId="0" borderId="7" xfId="0" applyFont="1" applyBorder="1" applyAlignment="1">
      <alignment vertical="center"/>
    </xf>
    <xf numFmtId="0" fontId="17" fillId="0" borderId="7" xfId="0" applyFont="1" applyBorder="1" applyAlignment="1">
      <alignment vertical="center"/>
    </xf>
    <xf numFmtId="0" fontId="15" fillId="0" borderId="8" xfId="0" applyFont="1" applyBorder="1" applyAlignment="1">
      <alignment vertical="center"/>
    </xf>
    <xf numFmtId="0" fontId="15" fillId="0" borderId="9" xfId="0" applyFont="1" applyBorder="1" applyAlignment="1">
      <alignment vertical="center"/>
    </xf>
    <xf numFmtId="0" fontId="15" fillId="0" borderId="10" xfId="0" applyFont="1" applyBorder="1" applyAlignment="1">
      <alignment vertical="center"/>
    </xf>
    <xf numFmtId="0" fontId="17" fillId="0" borderId="10" xfId="0" applyFont="1" applyBorder="1" applyAlignment="1">
      <alignment vertical="center"/>
    </xf>
    <xf numFmtId="0" fontId="15" fillId="0" borderId="11" xfId="0" applyFont="1" applyBorder="1" applyAlignment="1">
      <alignment vertical="center"/>
    </xf>
    <xf numFmtId="0" fontId="15" fillId="0" borderId="0" xfId="0" applyFont="1" applyBorder="1" applyAlignment="1">
      <alignment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24" fillId="0" borderId="18" xfId="0" applyFont="1" applyBorder="1" applyAlignment="1">
      <alignment horizontal="center" vertical="center"/>
    </xf>
    <xf numFmtId="0" fontId="15" fillId="0" borderId="15" xfId="0" quotePrefix="1" applyFont="1" applyBorder="1" applyAlignment="1">
      <alignment horizontal="center" vertical="center"/>
    </xf>
    <xf numFmtId="164" fontId="15" fillId="0" borderId="16" xfId="0" quotePrefix="1" applyNumberFormat="1" applyFont="1" applyBorder="1" applyAlignment="1">
      <alignment horizontal="center" vertical="center"/>
    </xf>
    <xf numFmtId="164" fontId="15" fillId="0" borderId="16" xfId="0" applyNumberFormat="1" applyFont="1" applyBorder="1" applyAlignment="1">
      <alignment horizontal="center" vertical="center"/>
    </xf>
    <xf numFmtId="49" fontId="24" fillId="3" borderId="18" xfId="0" applyNumberFormat="1" applyFont="1" applyFill="1" applyBorder="1" applyAlignment="1" applyProtection="1">
      <alignment horizontal="center" vertical="center"/>
      <protection locked="0"/>
    </xf>
    <xf numFmtId="0" fontId="15" fillId="0" borderId="19" xfId="0" applyFont="1" applyBorder="1" applyAlignment="1">
      <alignment horizontal="center" vertical="center"/>
    </xf>
    <xf numFmtId="164" fontId="15" fillId="0" borderId="20" xfId="0" quotePrefix="1" applyNumberFormat="1" applyFont="1" applyBorder="1" applyAlignment="1">
      <alignment horizontal="center" vertical="center"/>
    </xf>
    <xf numFmtId="49" fontId="24" fillId="3" borderId="21" xfId="0" applyNumberFormat="1" applyFont="1" applyFill="1" applyBorder="1" applyAlignment="1" applyProtection="1">
      <alignment horizontal="center" vertical="center"/>
      <protection locked="0"/>
    </xf>
    <xf numFmtId="0" fontId="17" fillId="0" borderId="0" xfId="0" quotePrefix="1" applyFont="1" applyBorder="1" applyAlignment="1">
      <alignment horizontal="center" vertical="center"/>
    </xf>
    <xf numFmtId="0" fontId="17" fillId="0" borderId="0" xfId="0" quotePrefix="1" applyFont="1" applyBorder="1" applyAlignment="1">
      <alignment horizontal="center" vertical="center" wrapText="1"/>
    </xf>
    <xf numFmtId="0" fontId="28" fillId="0" borderId="30" xfId="0" applyFont="1" applyBorder="1" applyAlignment="1">
      <alignment horizontal="center" vertical="center"/>
    </xf>
    <xf numFmtId="0" fontId="28" fillId="0" borderId="16" xfId="0" applyFont="1" applyBorder="1" applyAlignment="1">
      <alignment horizontal="center" vertical="center"/>
    </xf>
    <xf numFmtId="0" fontId="28" fillId="0" borderId="16" xfId="0" applyFont="1" applyBorder="1" applyAlignment="1">
      <alignment horizontal="center" vertical="center" wrapText="1"/>
    </xf>
    <xf numFmtId="0" fontId="30" fillId="3" borderId="31" xfId="0" applyFont="1" applyFill="1" applyBorder="1" applyAlignment="1" applyProtection="1">
      <alignment horizontal="center" vertical="center"/>
      <protection locked="0"/>
    </xf>
    <xf numFmtId="164" fontId="29" fillId="3" borderId="31" xfId="0" applyNumberFormat="1" applyFont="1" applyFill="1" applyBorder="1" applyAlignment="1" applyProtection="1">
      <alignment horizontal="center" vertical="center"/>
      <protection locked="0"/>
    </xf>
    <xf numFmtId="164" fontId="29" fillId="0" borderId="31" xfId="0" applyNumberFormat="1" applyFont="1" applyFill="1" applyBorder="1" applyAlignment="1" applyProtection="1">
      <alignment horizontal="center" vertical="center"/>
      <protection locked="0"/>
    </xf>
    <xf numFmtId="164" fontId="15" fillId="0" borderId="31" xfId="0" applyNumberFormat="1" applyFont="1" applyBorder="1" applyAlignment="1" applyProtection="1">
      <alignment horizontal="center" vertical="center"/>
      <protection hidden="1"/>
    </xf>
    <xf numFmtId="164" fontId="17" fillId="0" borderId="23" xfId="0" applyNumberFormat="1" applyFont="1" applyBorder="1" applyAlignment="1" applyProtection="1">
      <alignment horizontal="center" vertical="center"/>
      <protection hidden="1"/>
    </xf>
    <xf numFmtId="2" fontId="17" fillId="0" borderId="16" xfId="0" applyNumberFormat="1" applyFont="1" applyBorder="1" applyAlignment="1" applyProtection="1">
      <alignment horizontal="center" vertical="center"/>
      <protection hidden="1"/>
    </xf>
    <xf numFmtId="166" fontId="17" fillId="6" borderId="31" xfId="0" applyNumberFormat="1" applyFont="1" applyFill="1" applyBorder="1" applyAlignment="1" applyProtection="1">
      <alignment horizontal="center" vertical="center"/>
      <protection hidden="1"/>
    </xf>
    <xf numFmtId="4" fontId="17" fillId="0" borderId="30" xfId="0" applyNumberFormat="1" applyFont="1" applyBorder="1" applyAlignment="1" applyProtection="1">
      <alignment horizontal="center" vertical="center"/>
      <protection hidden="1"/>
    </xf>
    <xf numFmtId="0" fontId="17" fillId="0" borderId="0" xfId="0" applyFont="1" applyAlignment="1">
      <alignment horizontal="left" vertical="center"/>
    </xf>
    <xf numFmtId="0" fontId="20" fillId="0" borderId="0" xfId="0" applyFont="1" applyAlignment="1">
      <alignment vertical="center"/>
    </xf>
    <xf numFmtId="0" fontId="18" fillId="0" borderId="0" xfId="0" applyFont="1"/>
    <xf numFmtId="0" fontId="19" fillId="0" borderId="0" xfId="0" applyFont="1" applyAlignment="1">
      <alignment vertical="center"/>
    </xf>
    <xf numFmtId="0" fontId="20" fillId="0" borderId="0" xfId="0" applyFont="1" applyBorder="1" applyAlignment="1">
      <alignment vertical="center"/>
    </xf>
    <xf numFmtId="0" fontId="19" fillId="0" borderId="0" xfId="0" quotePrefix="1" applyFont="1" applyBorder="1" applyAlignment="1">
      <alignment horizontal="center" vertical="center"/>
    </xf>
    <xf numFmtId="0" fontId="19" fillId="0" borderId="0" xfId="0" quotePrefix="1" applyFont="1" applyBorder="1" applyAlignment="1">
      <alignment horizontal="center" vertical="center" wrapText="1"/>
    </xf>
    <xf numFmtId="0" fontId="32" fillId="0" borderId="0" xfId="0" applyFont="1" applyAlignment="1">
      <alignment vertical="center"/>
    </xf>
    <xf numFmtId="0" fontId="35" fillId="0" borderId="0" xfId="0" applyFont="1"/>
    <xf numFmtId="0" fontId="15" fillId="0" borderId="0" xfId="0" applyFont="1"/>
    <xf numFmtId="0" fontId="17" fillId="0" borderId="0" xfId="0" applyFont="1" applyAlignment="1">
      <alignment horizontal="center"/>
    </xf>
    <xf numFmtId="0" fontId="17" fillId="0" borderId="0" xfId="0" applyFont="1"/>
    <xf numFmtId="0" fontId="15" fillId="0" borderId="6" xfId="0" applyFont="1" applyBorder="1"/>
    <xf numFmtId="0" fontId="17" fillId="0" borderId="7" xfId="0" applyFont="1" applyBorder="1"/>
    <xf numFmtId="0" fontId="15" fillId="0" borderId="8" xfId="0" applyFont="1" applyBorder="1"/>
    <xf numFmtId="0" fontId="15" fillId="0" borderId="9" xfId="0" applyFont="1" applyBorder="1"/>
    <xf numFmtId="0" fontId="15" fillId="0" borderId="10" xfId="0" applyFont="1" applyBorder="1"/>
    <xf numFmtId="0" fontId="17" fillId="0" borderId="10" xfId="0" applyFont="1" applyBorder="1"/>
    <xf numFmtId="0" fontId="15" fillId="0" borderId="11" xfId="0" applyFont="1" applyBorder="1"/>
    <xf numFmtId="0" fontId="15" fillId="0" borderId="0" xfId="0" applyFont="1" applyBorder="1"/>
    <xf numFmtId="0" fontId="17" fillId="0" borderId="15" xfId="0" applyFont="1" applyBorder="1" applyAlignment="1">
      <alignment horizontal="center"/>
    </xf>
    <xf numFmtId="0" fontId="17" fillId="0" borderId="16" xfId="0" applyFont="1" applyBorder="1" applyAlignment="1">
      <alignment horizontal="center"/>
    </xf>
    <xf numFmtId="0" fontId="15" fillId="0" borderId="15" xfId="0" quotePrefix="1" applyFont="1" applyBorder="1" applyAlignment="1">
      <alignment horizontal="center"/>
    </xf>
    <xf numFmtId="164" fontId="15" fillId="0" borderId="16" xfId="0" quotePrefix="1" applyNumberFormat="1" applyFont="1" applyBorder="1" applyAlignment="1">
      <alignment horizontal="center"/>
    </xf>
    <xf numFmtId="0" fontId="15" fillId="0" borderId="19" xfId="0" applyFont="1" applyBorder="1" applyAlignment="1">
      <alignment horizontal="center"/>
    </xf>
    <xf numFmtId="164" fontId="15" fillId="0" borderId="20" xfId="0" quotePrefix="1" applyNumberFormat="1" applyFont="1" applyBorder="1" applyAlignment="1">
      <alignment horizontal="center"/>
    </xf>
    <xf numFmtId="0" fontId="17" fillId="0" borderId="0" xfId="0" quotePrefix="1" applyFont="1" applyBorder="1" applyAlignment="1">
      <alignment horizontal="center" vertical="top"/>
    </xf>
    <xf numFmtId="0" fontId="28" fillId="0" borderId="24" xfId="0" applyFont="1" applyBorder="1" applyAlignment="1">
      <alignment horizontal="center"/>
    </xf>
    <xf numFmtId="0" fontId="28" fillId="0" borderId="27" xfId="0" applyFont="1" applyBorder="1" applyAlignment="1">
      <alignment horizontal="center"/>
    </xf>
    <xf numFmtId="0" fontId="28" fillId="0" borderId="31" xfId="0" applyFont="1" applyBorder="1" applyAlignment="1">
      <alignment horizontal="center"/>
    </xf>
    <xf numFmtId="164" fontId="16" fillId="0" borderId="0" xfId="0" applyNumberFormat="1" applyFont="1"/>
    <xf numFmtId="164" fontId="17" fillId="0" borderId="16" xfId="0" applyNumberFormat="1" applyFont="1" applyBorder="1" applyAlignment="1" applyProtection="1">
      <alignment horizontal="center" vertical="center"/>
      <protection hidden="1"/>
    </xf>
    <xf numFmtId="0" fontId="17" fillId="0" borderId="0" xfId="0" applyFont="1" applyAlignment="1">
      <alignment horizontal="right" vertical="center" indent="1"/>
    </xf>
    <xf numFmtId="164" fontId="17" fillId="0" borderId="0" xfId="0" applyNumberFormat="1" applyFont="1" applyAlignment="1">
      <alignment horizontal="center" vertical="center"/>
    </xf>
    <xf numFmtId="164" fontId="17" fillId="0" borderId="31" xfId="0" applyNumberFormat="1" applyFont="1" applyBorder="1" applyAlignment="1" applyProtection="1">
      <alignment horizontal="center" vertical="center"/>
      <protection hidden="1"/>
    </xf>
    <xf numFmtId="0" fontId="15" fillId="0" borderId="23" xfId="0" applyFont="1" applyBorder="1" applyAlignment="1">
      <alignment horizontal="right" vertical="center"/>
    </xf>
    <xf numFmtId="0" fontId="15" fillId="0" borderId="16" xfId="0" applyFont="1" applyBorder="1" applyAlignment="1">
      <alignment horizontal="right" vertical="center"/>
    </xf>
    <xf numFmtId="0" fontId="15" fillId="0" borderId="31" xfId="0" applyFont="1" applyBorder="1" applyAlignment="1">
      <alignment horizontal="right" vertical="center"/>
    </xf>
    <xf numFmtId="0" fontId="15" fillId="0" borderId="30" xfId="0" applyFont="1" applyBorder="1" applyAlignment="1">
      <alignment horizontal="right" vertical="center" wrapText="1"/>
    </xf>
    <xf numFmtId="2" fontId="17" fillId="0" borderId="0" xfId="0" applyNumberFormat="1" applyFont="1"/>
    <xf numFmtId="0" fontId="17" fillId="0" borderId="0" xfId="0" quotePrefix="1" applyFont="1" applyAlignment="1">
      <alignment horizontal="left"/>
    </xf>
    <xf numFmtId="0" fontId="15" fillId="0" borderId="0" xfId="0" applyFont="1" applyAlignment="1">
      <alignment horizontal="center"/>
    </xf>
    <xf numFmtId="4" fontId="17" fillId="0" borderId="0" xfId="0" quotePrefix="1" applyNumberFormat="1" applyFont="1" applyAlignment="1">
      <alignment horizontal="center"/>
    </xf>
    <xf numFmtId="0" fontId="15" fillId="0" borderId="0" xfId="0" quotePrefix="1" applyFont="1" applyAlignment="1">
      <alignment horizontal="right"/>
    </xf>
    <xf numFmtId="4" fontId="17" fillId="4" borderId="0" xfId="0" applyNumberFormat="1" applyFont="1" applyFill="1"/>
    <xf numFmtId="2" fontId="17" fillId="0" borderId="0" xfId="0" applyNumberFormat="1" applyFont="1" applyAlignment="1">
      <alignment horizontal="left"/>
    </xf>
    <xf numFmtId="0" fontId="15" fillId="4" borderId="0" xfId="0" applyFont="1" applyFill="1" applyAlignment="1">
      <alignment horizontal="left"/>
    </xf>
    <xf numFmtId="0" fontId="15" fillId="4" borderId="0" xfId="0" applyFont="1" applyFill="1"/>
    <xf numFmtId="167" fontId="17" fillId="4" borderId="0" xfId="0" applyNumberFormat="1" applyFont="1" applyFill="1" applyAlignment="1" applyProtection="1">
      <alignment horizontal="left"/>
      <protection locked="0"/>
    </xf>
    <xf numFmtId="0" fontId="15" fillId="0" borderId="0" xfId="0" applyFont="1" applyAlignment="1">
      <alignment horizontal="justify" vertical="top" wrapText="1"/>
    </xf>
    <xf numFmtId="14" fontId="29" fillId="4" borderId="1" xfId="0" applyNumberFormat="1" applyFont="1" applyFill="1" applyBorder="1" applyProtection="1">
      <protection locked="0"/>
    </xf>
    <xf numFmtId="14" fontId="29" fillId="4" borderId="0" xfId="0" applyNumberFormat="1" applyFont="1" applyFill="1" applyProtection="1">
      <protection locked="0"/>
    </xf>
    <xf numFmtId="0" fontId="17" fillId="0" borderId="0" xfId="0" quotePrefix="1" applyFont="1" applyAlignment="1">
      <alignment horizontal="center"/>
    </xf>
    <xf numFmtId="0" fontId="15" fillId="4" borderId="1" xfId="0" applyFont="1" applyFill="1" applyBorder="1"/>
    <xf numFmtId="0" fontId="20" fillId="0" borderId="0" xfId="0" applyFont="1" applyBorder="1"/>
    <xf numFmtId="0" fontId="17" fillId="0" borderId="7" xfId="0" quotePrefix="1" applyFont="1" applyBorder="1" applyAlignment="1">
      <alignment vertical="top"/>
    </xf>
    <xf numFmtId="0" fontId="17" fillId="0" borderId="7" xfId="0" applyFont="1" applyBorder="1" applyAlignment="1">
      <alignment vertical="top"/>
    </xf>
    <xf numFmtId="0" fontId="16" fillId="0" borderId="1" xfId="0" applyFont="1" applyBorder="1"/>
    <xf numFmtId="4" fontId="19" fillId="0" borderId="41" xfId="0" quotePrefix="1" applyNumberFormat="1" applyFont="1" applyBorder="1" applyAlignment="1">
      <alignment horizontal="center" vertical="center"/>
    </xf>
    <xf numFmtId="4" fontId="19" fillId="0" borderId="0" xfId="0" quotePrefix="1" applyNumberFormat="1" applyFont="1" applyBorder="1" applyAlignment="1">
      <alignment horizontal="center" vertical="center"/>
    </xf>
    <xf numFmtId="0" fontId="19" fillId="0" borderId="0" xfId="0" applyFont="1" applyAlignment="1">
      <alignment horizontal="right" vertical="center"/>
    </xf>
    <xf numFmtId="49" fontId="31" fillId="3" borderId="1" xfId="0" applyNumberFormat="1" applyFont="1" applyFill="1" applyBorder="1" applyAlignment="1" applyProtection="1">
      <alignment horizontal="left" vertical="center"/>
      <protection locked="0"/>
    </xf>
    <xf numFmtId="0" fontId="20" fillId="0" borderId="0" xfId="0" applyFont="1" applyAlignment="1">
      <alignment horizontal="left"/>
    </xf>
    <xf numFmtId="0" fontId="31" fillId="3" borderId="1" xfId="0" applyFont="1" applyFill="1" applyBorder="1" applyAlignment="1" applyProtection="1">
      <alignment horizontal="left" vertical="center"/>
      <protection locked="0"/>
    </xf>
    <xf numFmtId="4" fontId="19" fillId="0" borderId="0" xfId="0" applyNumberFormat="1" applyFont="1" applyAlignment="1">
      <alignment horizontal="right" vertical="center"/>
    </xf>
    <xf numFmtId="49" fontId="36" fillId="3" borderId="1" xfId="1" applyNumberFormat="1" applyFont="1" applyFill="1" applyBorder="1" applyAlignment="1" applyProtection="1">
      <alignment horizontal="left" vertical="center"/>
      <protection locked="0"/>
    </xf>
    <xf numFmtId="49" fontId="31" fillId="3" borderId="2" xfId="0" applyNumberFormat="1" applyFont="1" applyFill="1" applyBorder="1" applyAlignment="1" applyProtection="1">
      <alignment horizontal="left" vertical="center"/>
      <protection locked="0"/>
    </xf>
    <xf numFmtId="0" fontId="20" fillId="0" borderId="0" xfId="0" applyFont="1"/>
    <xf numFmtId="0" fontId="31" fillId="3" borderId="1" xfId="0" applyFont="1" applyFill="1" applyBorder="1" applyAlignment="1" applyProtection="1">
      <alignment vertical="center"/>
      <protection locked="0"/>
    </xf>
    <xf numFmtId="0" fontId="19" fillId="0" borderId="0" xfId="0" applyFont="1"/>
    <xf numFmtId="0" fontId="20" fillId="0" borderId="0" xfId="0" applyFont="1" applyAlignment="1">
      <alignment horizontal="left" vertical="center"/>
    </xf>
    <xf numFmtId="49" fontId="31" fillId="3" borderId="1" xfId="0" applyNumberFormat="1" applyFont="1" applyFill="1" applyBorder="1" applyAlignment="1" applyProtection="1">
      <alignment horizontal="left" vertical="center"/>
      <protection locked="0"/>
    </xf>
    <xf numFmtId="0" fontId="20" fillId="0" borderId="0" xfId="0" applyFont="1" applyAlignment="1">
      <alignment horizontal="left"/>
    </xf>
    <xf numFmtId="49" fontId="31" fillId="3" borderId="2" xfId="0" applyNumberFormat="1" applyFont="1" applyFill="1" applyBorder="1" applyAlignment="1" applyProtection="1">
      <alignment horizontal="left" vertical="center"/>
      <protection locked="0"/>
    </xf>
    <xf numFmtId="0" fontId="12" fillId="0" borderId="0" xfId="0" applyFont="1" applyAlignment="1">
      <alignment horizontal="center" vertical="center"/>
    </xf>
    <xf numFmtId="0" fontId="31" fillId="3" borderId="1" xfId="0" applyFont="1" applyFill="1" applyBorder="1" applyAlignment="1" applyProtection="1">
      <alignment horizontal="left" vertical="center"/>
      <protection locked="0"/>
    </xf>
    <xf numFmtId="0" fontId="19" fillId="0" borderId="0" xfId="0" applyFont="1" applyAlignment="1">
      <alignment horizontal="right" vertical="center"/>
    </xf>
    <xf numFmtId="0" fontId="39" fillId="0" borderId="0" xfId="0" applyFont="1" applyAlignment="1">
      <alignment vertical="center"/>
    </xf>
    <xf numFmtId="0" fontId="41"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38" fillId="0" borderId="0" xfId="0" quotePrefix="1" applyFont="1" applyBorder="1" applyAlignment="1">
      <alignment horizontal="center" vertical="center"/>
    </xf>
    <xf numFmtId="0" fontId="37" fillId="0" borderId="0" xfId="0" applyFont="1" applyBorder="1" applyAlignment="1">
      <alignment vertical="center"/>
    </xf>
    <xf numFmtId="0" fontId="34" fillId="0" borderId="13" xfId="0" applyFont="1" applyBorder="1" applyAlignment="1">
      <alignment horizontal="center" vertical="center"/>
    </xf>
    <xf numFmtId="0" fontId="34" fillId="0" borderId="5" xfId="0" applyFont="1" applyBorder="1" applyAlignment="1">
      <alignment horizontal="center" vertical="center"/>
    </xf>
    <xf numFmtId="2" fontId="37" fillId="0" borderId="27" xfId="0" applyNumberFormat="1" applyFont="1" applyBorder="1" applyAlignment="1">
      <alignment horizontal="center" vertical="center"/>
    </xf>
    <xf numFmtId="2" fontId="37" fillId="0" borderId="37" xfId="0" applyNumberFormat="1" applyFont="1" applyBorder="1" applyAlignment="1">
      <alignment horizontal="center" vertical="center"/>
    </xf>
    <xf numFmtId="2" fontId="37" fillId="0" borderId="16" xfId="0" applyNumberFormat="1" applyFont="1" applyBorder="1" applyAlignment="1">
      <alignment horizontal="center" vertical="center"/>
    </xf>
    <xf numFmtId="0" fontId="38" fillId="0" borderId="0" xfId="0" quotePrefix="1" applyFont="1" applyBorder="1" applyAlignment="1">
      <alignment horizontal="center" vertical="center" wrapText="1"/>
    </xf>
    <xf numFmtId="0" fontId="44" fillId="0" borderId="0" xfId="0" applyFont="1" applyAlignment="1">
      <alignment vertical="center"/>
    </xf>
    <xf numFmtId="4" fontId="38" fillId="0" borderId="0" xfId="0" quotePrefix="1" applyNumberFormat="1" applyFont="1" applyBorder="1" applyAlignment="1">
      <alignment horizontal="center" vertical="center"/>
    </xf>
    <xf numFmtId="4" fontId="38" fillId="0" borderId="41" xfId="0" quotePrefix="1" applyNumberFormat="1" applyFont="1" applyBorder="1" applyAlignment="1">
      <alignment horizontal="center" vertical="center"/>
    </xf>
    <xf numFmtId="0" fontId="45" fillId="0" borderId="24" xfId="0" applyFont="1" applyBorder="1" applyAlignment="1">
      <alignment horizontal="center" vertical="center"/>
    </xf>
    <xf numFmtId="0" fontId="45" fillId="0" borderId="27" xfId="0" applyFont="1" applyBorder="1" applyAlignment="1">
      <alignment horizontal="center" vertical="center"/>
    </xf>
    <xf numFmtId="0" fontId="45" fillId="0" borderId="30" xfId="0" applyFont="1" applyBorder="1" applyAlignment="1">
      <alignment horizontal="center" vertical="center"/>
    </xf>
    <xf numFmtId="0" fontId="45" fillId="0" borderId="16" xfId="0" applyFont="1" applyBorder="1" applyAlignment="1">
      <alignment horizontal="center" vertical="center"/>
    </xf>
    <xf numFmtId="0" fontId="45" fillId="0" borderId="16" xfId="0" applyFont="1" applyBorder="1" applyAlignment="1">
      <alignment horizontal="center" vertical="center" wrapText="1"/>
    </xf>
    <xf numFmtId="0" fontId="45" fillId="0" borderId="31" xfId="0" applyFont="1" applyBorder="1" applyAlignment="1">
      <alignment horizontal="center" vertical="center"/>
    </xf>
    <xf numFmtId="0" fontId="37" fillId="0" borderId="16" xfId="0" applyFont="1" applyBorder="1" applyAlignment="1">
      <alignment horizontal="center" vertical="center"/>
    </xf>
    <xf numFmtId="0" fontId="37" fillId="0" borderId="30" xfId="0" applyFont="1" applyBorder="1" applyAlignment="1">
      <alignment horizontal="center" vertical="center"/>
    </xf>
    <xf numFmtId="164" fontId="39" fillId="0" borderId="0" xfId="0" applyNumberFormat="1" applyFont="1" applyAlignment="1">
      <alignment vertical="center"/>
    </xf>
    <xf numFmtId="0" fontId="38" fillId="0" borderId="0" xfId="0" applyFont="1" applyAlignment="1">
      <alignment horizontal="right" vertical="center"/>
    </xf>
    <xf numFmtId="164" fontId="38" fillId="0" borderId="0" xfId="0" applyNumberFormat="1" applyFont="1" applyAlignment="1">
      <alignment horizontal="center" vertical="center"/>
    </xf>
    <xf numFmtId="2" fontId="38" fillId="0" borderId="0" xfId="0" applyNumberFormat="1" applyFont="1" applyAlignment="1">
      <alignment vertical="center"/>
    </xf>
    <xf numFmtId="0" fontId="37" fillId="0" borderId="0" xfId="0" quotePrefix="1" applyFont="1" applyAlignment="1">
      <alignment vertical="center"/>
    </xf>
    <xf numFmtId="0" fontId="47" fillId="0" borderId="0" xfId="0" quotePrefix="1" applyFont="1" applyAlignment="1">
      <alignment horizontal="left" vertical="center"/>
    </xf>
    <xf numFmtId="0" fontId="48" fillId="0" borderId="0" xfId="0" applyFont="1" applyAlignment="1">
      <alignment horizontal="left" vertical="center"/>
    </xf>
    <xf numFmtId="0" fontId="49" fillId="0" borderId="0" xfId="0" applyFont="1" applyAlignment="1">
      <alignment vertical="center"/>
    </xf>
    <xf numFmtId="0" fontId="48" fillId="0" borderId="0" xfId="0" applyFont="1" applyAlignment="1">
      <alignment horizontal="center" vertical="center"/>
    </xf>
    <xf numFmtId="0" fontId="47" fillId="0" borderId="0" xfId="0" applyFont="1" applyAlignment="1">
      <alignment horizontal="center" vertical="center"/>
    </xf>
    <xf numFmtId="4" fontId="47" fillId="0" borderId="0" xfId="0" quotePrefix="1" applyNumberFormat="1" applyFont="1" applyAlignment="1">
      <alignment horizontal="center" vertical="center"/>
    </xf>
    <xf numFmtId="0" fontId="48" fillId="0" borderId="0" xfId="0" quotePrefix="1" applyFont="1" applyAlignment="1">
      <alignment horizontal="right" vertical="center"/>
    </xf>
    <xf numFmtId="4" fontId="47" fillId="4" borderId="0" xfId="0" applyNumberFormat="1" applyFont="1" applyFill="1" applyAlignment="1">
      <alignment vertical="center"/>
    </xf>
    <xf numFmtId="2" fontId="47" fillId="0" borderId="0" xfId="0" applyNumberFormat="1" applyFont="1" applyAlignment="1">
      <alignment horizontal="left" vertical="center"/>
    </xf>
    <xf numFmtId="0" fontId="48" fillId="4" borderId="0" xfId="0" applyFont="1" applyFill="1" applyAlignment="1">
      <alignment horizontal="left" vertical="center"/>
    </xf>
    <xf numFmtId="0" fontId="47" fillId="0" borderId="0" xfId="0" applyFont="1" applyAlignment="1">
      <alignment horizontal="left" vertical="center"/>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1" fillId="4" borderId="0" xfId="0" applyFont="1" applyFill="1" applyAlignment="1">
      <alignment vertical="center"/>
    </xf>
    <xf numFmtId="167" fontId="50" fillId="4" borderId="0" xfId="0" applyNumberFormat="1" applyFont="1" applyFill="1" applyAlignment="1" applyProtection="1">
      <alignment horizontal="left" vertical="center"/>
      <protection locked="0"/>
    </xf>
    <xf numFmtId="0" fontId="51" fillId="0" borderId="0" xfId="0" applyFont="1" applyAlignment="1">
      <alignment horizontal="justify" vertical="center" wrapText="1"/>
    </xf>
    <xf numFmtId="14" fontId="54" fillId="4" borderId="1" xfId="0" applyNumberFormat="1" applyFont="1" applyFill="1" applyBorder="1" applyAlignment="1" applyProtection="1">
      <alignment vertical="center"/>
      <protection locked="0"/>
    </xf>
    <xf numFmtId="14" fontId="54" fillId="4" borderId="0" xfId="0" applyNumberFormat="1" applyFont="1" applyFill="1" applyAlignment="1" applyProtection="1">
      <alignment vertical="center"/>
      <protection locked="0"/>
    </xf>
    <xf numFmtId="0" fontId="50" fillId="0" borderId="0" xfId="0" quotePrefix="1" applyFont="1" applyAlignment="1">
      <alignment horizontal="center" vertical="center"/>
    </xf>
    <xf numFmtId="0" fontId="50" fillId="0" borderId="0" xfId="0" applyFont="1" applyAlignment="1">
      <alignment horizontal="center" vertical="center"/>
    </xf>
    <xf numFmtId="0" fontId="51" fillId="0" borderId="0" xfId="0" applyFont="1" applyAlignment="1">
      <alignment horizontal="center" vertical="center"/>
    </xf>
    <xf numFmtId="0" fontId="51" fillId="4" borderId="0" xfId="0" applyFont="1" applyFill="1" applyAlignment="1">
      <alignment horizontal="left" vertical="center"/>
    </xf>
    <xf numFmtId="0" fontId="51" fillId="0" borderId="0" xfId="0" applyFont="1" applyAlignment="1">
      <alignment horizontal="left" vertical="center"/>
    </xf>
    <xf numFmtId="0" fontId="51" fillId="4" borderId="1" xfId="0" applyFont="1" applyFill="1" applyBorder="1" applyAlignment="1">
      <alignment vertical="center"/>
    </xf>
    <xf numFmtId="164" fontId="41" fillId="0" borderId="0" xfId="0" applyNumberFormat="1" applyFont="1" applyAlignment="1">
      <alignment vertical="center"/>
    </xf>
    <xf numFmtId="0" fontId="56" fillId="0" borderId="0" xfId="0" applyFont="1" applyAlignment="1">
      <alignment vertical="center"/>
    </xf>
    <xf numFmtId="164" fontId="57" fillId="0" borderId="16" xfId="0" applyNumberFormat="1" applyFont="1" applyBorder="1" applyAlignment="1" applyProtection="1">
      <alignment horizontal="center" vertical="center"/>
      <protection hidden="1"/>
    </xf>
    <xf numFmtId="164" fontId="58" fillId="0" borderId="0" xfId="0" applyNumberFormat="1" applyFont="1" applyAlignment="1">
      <alignment vertical="center"/>
    </xf>
    <xf numFmtId="0" fontId="58" fillId="0" borderId="0" xfId="0" applyFont="1" applyAlignment="1">
      <alignment vertical="center"/>
    </xf>
    <xf numFmtId="164" fontId="57" fillId="0" borderId="31" xfId="0" applyNumberFormat="1" applyFont="1" applyBorder="1" applyAlignment="1" applyProtection="1">
      <alignment horizontal="center" vertical="center"/>
      <protection hidden="1"/>
    </xf>
    <xf numFmtId="164" fontId="57" fillId="0" borderId="23" xfId="0" applyNumberFormat="1" applyFont="1" applyBorder="1" applyAlignment="1" applyProtection="1">
      <alignment horizontal="center" vertical="center"/>
      <protection hidden="1"/>
    </xf>
    <xf numFmtId="2" fontId="57" fillId="0" borderId="16" xfId="0" applyNumberFormat="1" applyFont="1" applyBorder="1" applyAlignment="1" applyProtection="1">
      <alignment horizontal="center" vertical="center"/>
      <protection hidden="1"/>
    </xf>
    <xf numFmtId="166" fontId="57" fillId="6" borderId="31" xfId="0" applyNumberFormat="1" applyFont="1" applyFill="1" applyBorder="1" applyAlignment="1" applyProtection="1">
      <alignment horizontal="center" vertical="center"/>
      <protection hidden="1"/>
    </xf>
    <xf numFmtId="4" fontId="57" fillId="0" borderId="30" xfId="0" applyNumberFormat="1" applyFont="1" applyBorder="1" applyAlignment="1" applyProtection="1">
      <alignment horizontal="center" vertical="center"/>
      <protection hidden="1"/>
    </xf>
    <xf numFmtId="0" fontId="55" fillId="0" borderId="0" xfId="0" applyFont="1" applyAlignment="1">
      <alignment horizontal="left" vertical="center" wrapText="1"/>
    </xf>
    <xf numFmtId="0" fontId="59" fillId="3" borderId="31" xfId="0" applyFont="1" applyFill="1" applyBorder="1" applyAlignment="1" applyProtection="1">
      <alignment horizontal="center" vertical="center"/>
      <protection locked="0"/>
    </xf>
    <xf numFmtId="164" fontId="42" fillId="3" borderId="31" xfId="0" applyNumberFormat="1" applyFont="1" applyFill="1" applyBorder="1" applyAlignment="1" applyProtection="1">
      <alignment horizontal="center" vertical="center"/>
      <protection locked="0"/>
    </xf>
    <xf numFmtId="164" fontId="42" fillId="0" borderId="31" xfId="0" applyNumberFormat="1" applyFont="1" applyFill="1" applyBorder="1" applyAlignment="1" applyProtection="1">
      <alignment horizontal="center" vertical="center"/>
      <protection locked="0"/>
    </xf>
    <xf numFmtId="164" fontId="40" fillId="0" borderId="31" xfId="0" applyNumberFormat="1" applyFont="1" applyBorder="1" applyAlignment="1" applyProtection="1">
      <alignment horizontal="center" vertical="center"/>
      <protection hidden="1"/>
    </xf>
    <xf numFmtId="0" fontId="42" fillId="3" borderId="22" xfId="0" applyFont="1" applyFill="1" applyBorder="1" applyAlignment="1" applyProtection="1">
      <alignment horizontal="left" vertical="center"/>
      <protection locked="0"/>
    </xf>
    <xf numFmtId="0" fontId="42" fillId="3" borderId="7" xfId="0" applyFont="1" applyFill="1" applyBorder="1" applyAlignment="1" applyProtection="1">
      <alignment horizontal="left" vertical="center"/>
      <protection locked="0"/>
    </xf>
    <xf numFmtId="0" fontId="42" fillId="3" borderId="23" xfId="0" applyFont="1" applyFill="1" applyBorder="1" applyAlignment="1" applyProtection="1">
      <alignment horizontal="left" vertical="center"/>
      <protection locked="0"/>
    </xf>
    <xf numFmtId="165" fontId="42" fillId="3" borderId="17" xfId="0" quotePrefix="1" applyNumberFormat="1" applyFont="1" applyFill="1" applyBorder="1" applyAlignment="1" applyProtection="1">
      <alignment horizontal="center" vertical="center"/>
      <protection locked="0"/>
    </xf>
    <xf numFmtId="165" fontId="42" fillId="3" borderId="30" xfId="0" quotePrefix="1" applyNumberFormat="1" applyFont="1" applyFill="1" applyBorder="1" applyAlignment="1" applyProtection="1">
      <alignment horizontal="center" vertical="center"/>
      <protection locked="0"/>
    </xf>
    <xf numFmtId="2" fontId="39" fillId="0" borderId="0" xfId="0" applyNumberFormat="1" applyFont="1" applyAlignment="1">
      <alignment vertical="center"/>
    </xf>
    <xf numFmtId="0" fontId="38" fillId="0" borderId="0" xfId="0" applyFont="1" applyBorder="1" applyAlignment="1">
      <alignment horizontal="center" vertical="center"/>
    </xf>
    <xf numFmtId="2" fontId="37" fillId="0" borderId="0" xfId="0" applyNumberFormat="1" applyFont="1" applyBorder="1" applyAlignment="1">
      <alignment vertical="center"/>
    </xf>
    <xf numFmtId="2" fontId="37" fillId="0" borderId="0" xfId="0" applyNumberFormat="1" applyFont="1" applyBorder="1" applyAlignment="1">
      <alignment horizontal="right" vertical="center"/>
    </xf>
    <xf numFmtId="2" fontId="37" fillId="0" borderId="31" xfId="0" applyNumberFormat="1" applyFont="1" applyBorder="1" applyAlignment="1">
      <alignment horizontal="center" vertical="center"/>
    </xf>
    <xf numFmtId="2" fontId="37" fillId="0" borderId="43" xfId="0" applyNumberFormat="1" applyFont="1" applyBorder="1" applyAlignment="1">
      <alignment horizontal="center" vertical="center"/>
    </xf>
    <xf numFmtId="166" fontId="37" fillId="0" borderId="27" xfId="0" applyNumberFormat="1" applyFont="1" applyBorder="1" applyAlignment="1">
      <alignment horizontal="center" vertical="center"/>
    </xf>
    <xf numFmtId="2" fontId="37" fillId="0" borderId="24" xfId="0" applyNumberFormat="1" applyFont="1" applyBorder="1" applyAlignment="1">
      <alignment horizontal="center" vertical="center"/>
    </xf>
    <xf numFmtId="2" fontId="37" fillId="0" borderId="45" xfId="0" applyNumberFormat="1" applyFont="1" applyBorder="1" applyAlignment="1">
      <alignment horizontal="center" vertical="center"/>
    </xf>
    <xf numFmtId="2" fontId="38" fillId="0" borderId="49" xfId="0" applyNumberFormat="1" applyFont="1" applyBorder="1" applyAlignment="1">
      <alignment horizontal="center" vertical="center"/>
    </xf>
    <xf numFmtId="2" fontId="38" fillId="0" borderId="50" xfId="0" applyNumberFormat="1" applyFont="1" applyBorder="1" applyAlignment="1">
      <alignment horizontal="center" vertical="center"/>
    </xf>
    <xf numFmtId="2" fontId="37" fillId="0" borderId="32" xfId="0" applyNumberFormat="1" applyFont="1" applyBorder="1" applyAlignment="1">
      <alignment horizontal="center" vertical="center"/>
    </xf>
    <xf numFmtId="0" fontId="43" fillId="0" borderId="0" xfId="0" applyFont="1"/>
    <xf numFmtId="0" fontId="57" fillId="0" borderId="0" xfId="0" applyFont="1" applyBorder="1" applyAlignment="1">
      <alignment horizontal="right" vertical="center"/>
    </xf>
    <xf numFmtId="164" fontId="57" fillId="0" borderId="0" xfId="0" applyNumberFormat="1" applyFont="1" applyBorder="1" applyAlignment="1" applyProtection="1">
      <alignment horizontal="center" vertical="center"/>
      <protection hidden="1"/>
    </xf>
    <xf numFmtId="0" fontId="37" fillId="0" borderId="0" xfId="0" applyFont="1" applyBorder="1" applyAlignment="1">
      <alignment horizontal="center" vertical="center"/>
    </xf>
    <xf numFmtId="0" fontId="20" fillId="0" borderId="0" xfId="0" applyFont="1" applyAlignment="1">
      <alignment horizontal="left" vertical="center"/>
    </xf>
    <xf numFmtId="49" fontId="31" fillId="3" borderId="1" xfId="0" applyNumberFormat="1" applyFont="1" applyFill="1" applyBorder="1" applyAlignment="1" applyProtection="1">
      <alignment horizontal="left" vertical="center"/>
      <protection locked="0"/>
    </xf>
    <xf numFmtId="0" fontId="20" fillId="0" borderId="0" xfId="0" applyFont="1" applyAlignment="1">
      <alignment horizontal="left"/>
    </xf>
    <xf numFmtId="49" fontId="31" fillId="3" borderId="2" xfId="0" applyNumberFormat="1" applyFont="1" applyFill="1" applyBorder="1" applyAlignment="1" applyProtection="1">
      <alignment horizontal="left" vertical="center"/>
      <protection locked="0"/>
    </xf>
    <xf numFmtId="0" fontId="12" fillId="0" borderId="0" xfId="0" applyFont="1" applyAlignment="1">
      <alignment horizontal="center" vertical="center"/>
    </xf>
    <xf numFmtId="0" fontId="31" fillId="3" borderId="1" xfId="0" applyFont="1" applyFill="1" applyBorder="1" applyAlignment="1" applyProtection="1">
      <alignment horizontal="left" vertical="center"/>
      <protection locked="0"/>
    </xf>
    <xf numFmtId="165" fontId="42" fillId="3" borderId="17" xfId="0" quotePrefix="1" applyNumberFormat="1" applyFont="1" applyFill="1" applyBorder="1" applyAlignment="1" applyProtection="1">
      <alignment horizontal="center" vertical="center"/>
      <protection locked="0"/>
    </xf>
    <xf numFmtId="165" fontId="42" fillId="3" borderId="30" xfId="0" quotePrefix="1" applyNumberFormat="1" applyFont="1" applyFill="1" applyBorder="1" applyAlignment="1" applyProtection="1">
      <alignment horizontal="center" vertical="center"/>
      <protection locked="0"/>
    </xf>
    <xf numFmtId="0" fontId="47" fillId="0" borderId="0" xfId="0" applyFont="1" applyAlignment="1">
      <alignment horizontal="left" vertical="center"/>
    </xf>
    <xf numFmtId="0" fontId="50" fillId="0" borderId="0" xfId="0" applyFont="1" applyAlignment="1">
      <alignment horizontal="center" vertical="center"/>
    </xf>
    <xf numFmtId="0" fontId="55" fillId="0" borderId="0" xfId="0" applyFont="1" applyAlignment="1">
      <alignment horizontal="left" vertical="center" wrapText="1"/>
    </xf>
    <xf numFmtId="0" fontId="50" fillId="0" borderId="0" xfId="0" quotePrefix="1" applyFont="1" applyAlignment="1">
      <alignment horizontal="center" vertical="center"/>
    </xf>
    <xf numFmtId="0" fontId="37" fillId="0" borderId="0" xfId="0" applyFont="1" applyBorder="1" applyAlignment="1">
      <alignment horizontal="center" vertical="center"/>
    </xf>
    <xf numFmtId="2" fontId="57" fillId="6" borderId="16" xfId="0" applyNumberFormat="1" applyFont="1" applyFill="1" applyBorder="1" applyAlignment="1" applyProtection="1">
      <alignment horizontal="center" vertical="center"/>
      <protection hidden="1"/>
    </xf>
    <xf numFmtId="0" fontId="17" fillId="0" borderId="0" xfId="0" applyFont="1" applyAlignment="1">
      <alignment horizontal="center"/>
    </xf>
    <xf numFmtId="0" fontId="28" fillId="0" borderId="24" xfId="0" applyFont="1" applyBorder="1" applyAlignment="1">
      <alignment horizontal="center" vertical="center" wrapText="1"/>
    </xf>
    <xf numFmtId="0" fontId="28" fillId="0" borderId="31"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29" xfId="0" applyFont="1" applyBorder="1" applyAlignment="1">
      <alignment horizontal="center" vertical="center" wrapText="1"/>
    </xf>
    <xf numFmtId="0" fontId="17" fillId="0" borderId="7" xfId="0" quotePrefix="1" applyFont="1" applyBorder="1" applyAlignment="1">
      <alignment horizontal="center"/>
    </xf>
    <xf numFmtId="0" fontId="17" fillId="0" borderId="7" xfId="0" applyFont="1" applyBorder="1" applyAlignment="1">
      <alignment horizontal="center"/>
    </xf>
    <xf numFmtId="0" fontId="15" fillId="0" borderId="0" xfId="0" applyFont="1" applyAlignment="1">
      <alignment horizontal="justify" vertical="top" wrapText="1"/>
    </xf>
    <xf numFmtId="0" fontId="15" fillId="4" borderId="1" xfId="0" applyFont="1" applyFill="1" applyBorder="1" applyAlignment="1">
      <alignment horizontal="center"/>
    </xf>
    <xf numFmtId="0" fontId="17" fillId="0" borderId="0" xfId="0" quotePrefix="1" applyFont="1" applyAlignment="1">
      <alignment horizontal="center"/>
    </xf>
    <xf numFmtId="0" fontId="15" fillId="0" borderId="0" xfId="0" applyFont="1" applyAlignment="1">
      <alignment horizontal="justify" vertical="center" wrapText="1"/>
    </xf>
    <xf numFmtId="0" fontId="15" fillId="0" borderId="0" xfId="0" quotePrefix="1" applyFont="1" applyAlignment="1">
      <alignment horizontal="left"/>
    </xf>
    <xf numFmtId="0" fontId="17" fillId="0" borderId="0" xfId="0" quotePrefix="1" applyFont="1" applyAlignment="1">
      <alignment horizontal="left" vertical="top"/>
    </xf>
    <xf numFmtId="0" fontId="17" fillId="0" borderId="0" xfId="0" applyFont="1" applyAlignment="1">
      <alignment horizontal="left" vertical="top"/>
    </xf>
    <xf numFmtId="0" fontId="17" fillId="3" borderId="1" xfId="0" applyFont="1" applyFill="1" applyBorder="1" applyAlignment="1" applyProtection="1">
      <alignment horizontal="left"/>
      <protection hidden="1"/>
    </xf>
    <xf numFmtId="167" fontId="24" fillId="3" borderId="1" xfId="0" applyNumberFormat="1" applyFont="1" applyFill="1" applyBorder="1" applyAlignment="1" applyProtection="1">
      <alignment horizontal="left"/>
      <protection locked="0"/>
    </xf>
    <xf numFmtId="0" fontId="15" fillId="0" borderId="16" xfId="0" applyFont="1" applyBorder="1" applyAlignment="1">
      <alignment horizontal="right" vertical="center"/>
    </xf>
    <xf numFmtId="0" fontId="15" fillId="0" borderId="16" xfId="0" applyFont="1" applyBorder="1" applyAlignment="1">
      <alignment horizontal="right" vertical="center" wrapText="1"/>
    </xf>
    <xf numFmtId="2" fontId="17" fillId="4" borderId="1" xfId="0" applyNumberFormat="1" applyFont="1" applyFill="1" applyBorder="1" applyAlignment="1" applyProtection="1">
      <alignment horizontal="center"/>
      <protection hidden="1"/>
    </xf>
    <xf numFmtId="0" fontId="15" fillId="0" borderId="0" xfId="0" quotePrefix="1" applyFont="1" applyAlignment="1">
      <alignment horizontal="center"/>
    </xf>
    <xf numFmtId="0" fontId="15" fillId="0" borderId="0" xfId="0" applyFont="1" applyAlignment="1">
      <alignment horizontal="center"/>
    </xf>
    <xf numFmtId="4" fontId="17" fillId="0" borderId="1" xfId="0" applyNumberFormat="1" applyFont="1" applyBorder="1" applyAlignment="1" applyProtection="1">
      <alignment horizontal="left"/>
      <protection hidden="1"/>
    </xf>
    <xf numFmtId="4" fontId="17" fillId="4" borderId="1" xfId="0" applyNumberFormat="1" applyFont="1" applyFill="1" applyBorder="1" applyAlignment="1" applyProtection="1">
      <alignment horizontal="left"/>
      <protection hidden="1"/>
    </xf>
    <xf numFmtId="165" fontId="29" fillId="3" borderId="16" xfId="0" quotePrefix="1" applyNumberFormat="1" applyFont="1" applyFill="1" applyBorder="1" applyAlignment="1" applyProtection="1">
      <alignment horizontal="left" vertical="center"/>
      <protection locked="0"/>
    </xf>
    <xf numFmtId="0" fontId="29" fillId="3" borderId="22" xfId="0" applyFont="1" applyFill="1" applyBorder="1" applyAlignment="1" applyProtection="1">
      <alignment horizontal="left" vertical="center"/>
      <protection locked="0"/>
    </xf>
    <xf numFmtId="0" fontId="29" fillId="3" borderId="7" xfId="0" applyFont="1" applyFill="1" applyBorder="1" applyAlignment="1" applyProtection="1">
      <alignment horizontal="left" vertical="center"/>
      <protection locked="0"/>
    </xf>
    <xf numFmtId="0" fontId="29" fillId="3" borderId="23" xfId="0" applyFont="1" applyFill="1" applyBorder="1" applyAlignment="1" applyProtection="1">
      <alignment horizontal="left" vertical="center"/>
      <protection locked="0"/>
    </xf>
    <xf numFmtId="0" fontId="29" fillId="3" borderId="17" xfId="0" applyFont="1" applyFill="1" applyBorder="1" applyAlignment="1" applyProtection="1">
      <alignment horizontal="left" vertical="center"/>
      <protection locked="0"/>
    </xf>
    <xf numFmtId="0" fontId="29" fillId="3" borderId="2" xfId="0" applyFont="1" applyFill="1" applyBorder="1" applyAlignment="1" applyProtection="1">
      <alignment horizontal="left" vertical="center"/>
      <protection locked="0"/>
    </xf>
    <xf numFmtId="0" fontId="29" fillId="3" borderId="30" xfId="0" applyFont="1" applyFill="1" applyBorder="1" applyAlignment="1" applyProtection="1">
      <alignment horizontal="left" vertical="center"/>
      <protection locked="0"/>
    </xf>
    <xf numFmtId="0" fontId="15" fillId="0" borderId="25" xfId="0" quotePrefix="1" applyFont="1" applyBorder="1" applyAlignment="1">
      <alignment horizontal="center" vertical="center" wrapText="1"/>
    </xf>
    <xf numFmtId="0" fontId="15" fillId="0" borderId="0" xfId="0" quotePrefix="1" applyFont="1" applyAlignment="1">
      <alignment horizontal="center" vertical="center" wrapText="1"/>
    </xf>
    <xf numFmtId="0" fontId="15" fillId="0" borderId="26" xfId="0" quotePrefix="1" applyFont="1" applyBorder="1" applyAlignment="1">
      <alignment horizontal="center" vertical="center" wrapText="1"/>
    </xf>
    <xf numFmtId="0" fontId="15" fillId="0" borderId="28" xfId="0" quotePrefix="1" applyFont="1" applyBorder="1" applyAlignment="1">
      <alignment horizontal="center" vertical="center" wrapText="1"/>
    </xf>
    <xf numFmtId="0" fontId="15" fillId="0" borderId="1" xfId="0" quotePrefix="1" applyFont="1" applyBorder="1" applyAlignment="1">
      <alignment horizontal="center" vertical="center" wrapText="1"/>
    </xf>
    <xf numFmtId="0" fontId="15" fillId="0" borderId="29" xfId="0" quotePrefix="1" applyFont="1" applyBorder="1" applyAlignment="1">
      <alignment horizontal="center" vertical="center" wrapText="1"/>
    </xf>
    <xf numFmtId="0" fontId="28" fillId="0" borderId="17" xfId="0" applyFont="1" applyBorder="1" applyAlignment="1">
      <alignment horizontal="center" vertical="center" wrapText="1"/>
    </xf>
    <xf numFmtId="0" fontId="28" fillId="0" borderId="30" xfId="0" applyFont="1" applyBorder="1" applyAlignment="1">
      <alignment horizontal="center" vertical="center" wrapText="1"/>
    </xf>
    <xf numFmtId="0" fontId="17" fillId="0" borderId="17" xfId="0" applyFont="1" applyBorder="1" applyAlignment="1">
      <alignment horizontal="center" vertical="center"/>
    </xf>
    <xf numFmtId="0" fontId="17" fillId="0" borderId="2" xfId="0" applyFont="1" applyBorder="1" applyAlignment="1">
      <alignment horizontal="center" vertical="center"/>
    </xf>
    <xf numFmtId="0" fontId="17" fillId="0" borderId="30" xfId="0" applyFont="1" applyBorder="1" applyAlignment="1">
      <alignment horizontal="center" vertical="center"/>
    </xf>
    <xf numFmtId="0" fontId="15" fillId="0" borderId="1" xfId="0" applyFont="1" applyBorder="1" applyAlignment="1">
      <alignment horizontal="center"/>
    </xf>
    <xf numFmtId="0" fontId="15" fillId="0" borderId="22" xfId="0" applyFont="1" applyBorder="1" applyAlignment="1">
      <alignment horizontal="left" vertical="center"/>
    </xf>
    <xf numFmtId="0" fontId="15" fillId="0" borderId="23" xfId="0" applyFont="1" applyBorder="1" applyAlignment="1">
      <alignment horizontal="left" vertical="center"/>
    </xf>
    <xf numFmtId="0" fontId="15" fillId="0" borderId="25" xfId="0" applyFont="1" applyBorder="1" applyAlignment="1">
      <alignment horizontal="left" vertical="center"/>
    </xf>
    <xf numFmtId="0" fontId="15" fillId="0" borderId="26" xfId="0" applyFont="1" applyBorder="1" applyAlignment="1">
      <alignment horizontal="left" vertical="center"/>
    </xf>
    <xf numFmtId="0" fontId="15" fillId="0" borderId="28" xfId="0" applyFont="1" applyBorder="1" applyAlignment="1">
      <alignment horizontal="left" vertical="center"/>
    </xf>
    <xf numFmtId="0" fontId="15" fillId="0" borderId="29" xfId="0" applyFont="1" applyBorder="1" applyAlignment="1">
      <alignment horizontal="left" vertical="center"/>
    </xf>
    <xf numFmtId="0" fontId="15" fillId="0" borderId="22" xfId="0" applyFont="1" applyBorder="1" applyAlignment="1">
      <alignment horizontal="center"/>
    </xf>
    <xf numFmtId="0" fontId="15" fillId="0" borderId="7" xfId="0" applyFont="1" applyBorder="1" applyAlignment="1">
      <alignment horizontal="center"/>
    </xf>
    <xf numFmtId="0" fontId="15" fillId="0" borderId="23" xfId="0" applyFont="1" applyBorder="1" applyAlignment="1">
      <alignment horizontal="center"/>
    </xf>
    <xf numFmtId="0" fontId="15" fillId="0" borderId="25" xfId="0" applyFont="1" applyBorder="1" applyAlignment="1">
      <alignment horizontal="center"/>
    </xf>
    <xf numFmtId="0" fontId="15" fillId="0" borderId="26" xfId="0" applyFont="1" applyBorder="1" applyAlignment="1">
      <alignment horizontal="center"/>
    </xf>
    <xf numFmtId="0" fontId="15" fillId="0" borderId="7" xfId="0" applyFont="1" applyBorder="1" applyAlignment="1">
      <alignment horizontal="center" vertical="center"/>
    </xf>
    <xf numFmtId="0" fontId="15" fillId="0" borderId="23" xfId="0" applyFont="1" applyBorder="1" applyAlignment="1">
      <alignment horizontal="center" vertical="center"/>
    </xf>
    <xf numFmtId="0" fontId="15" fillId="0" borderId="1" xfId="0" applyFont="1" applyBorder="1" applyAlignment="1">
      <alignment horizontal="center" vertical="center"/>
    </xf>
    <xf numFmtId="0" fontId="15" fillId="0" borderId="29" xfId="0" applyFont="1" applyBorder="1" applyAlignment="1">
      <alignment horizontal="center" vertical="center"/>
    </xf>
    <xf numFmtId="0" fontId="17" fillId="0" borderId="17" xfId="0" applyFont="1" applyBorder="1" applyAlignment="1">
      <alignment horizontal="right" vertical="center" indent="1"/>
    </xf>
    <xf numFmtId="0" fontId="17" fillId="0" borderId="30" xfId="0" applyFont="1" applyBorder="1" applyAlignment="1">
      <alignment horizontal="right" vertical="center" indent="1"/>
    </xf>
    <xf numFmtId="0" fontId="15" fillId="0" borderId="25" xfId="0" quotePrefix="1" applyFont="1" applyBorder="1" applyAlignment="1">
      <alignment horizontal="center" vertical="top" wrapText="1"/>
    </xf>
    <xf numFmtId="0" fontId="15" fillId="0" borderId="0" xfId="0" quotePrefix="1" applyFont="1" applyAlignment="1">
      <alignment horizontal="center" vertical="top" wrapText="1"/>
    </xf>
    <xf numFmtId="0" fontId="15" fillId="0" borderId="26" xfId="0" quotePrefix="1" applyFont="1" applyBorder="1" applyAlignment="1">
      <alignment horizontal="center" vertical="top" wrapText="1"/>
    </xf>
    <xf numFmtId="0" fontId="15" fillId="0" borderId="28" xfId="0" quotePrefix="1" applyFont="1" applyBorder="1" applyAlignment="1">
      <alignment horizontal="center" vertical="top" wrapText="1"/>
    </xf>
    <xf numFmtId="0" fontId="15" fillId="0" borderId="1" xfId="0" quotePrefix="1" applyFont="1" applyBorder="1" applyAlignment="1">
      <alignment horizontal="center" vertical="top" wrapText="1"/>
    </xf>
    <xf numFmtId="0" fontId="15" fillId="0" borderId="29" xfId="0" quotePrefix="1" applyFont="1" applyBorder="1" applyAlignment="1">
      <alignment horizontal="center" vertical="top" wrapText="1"/>
    </xf>
    <xf numFmtId="0" fontId="25" fillId="0" borderId="6" xfId="0" quotePrefix="1" applyFont="1" applyBorder="1" applyAlignment="1">
      <alignment horizontal="center"/>
    </xf>
    <xf numFmtId="0" fontId="25" fillId="0" borderId="7" xfId="0" quotePrefix="1" applyFont="1" applyBorder="1" applyAlignment="1">
      <alignment horizontal="center"/>
    </xf>
    <xf numFmtId="0" fontId="25" fillId="0" borderId="8" xfId="0" quotePrefix="1" applyFont="1" applyBorder="1" applyAlignment="1">
      <alignment horizontal="center"/>
    </xf>
    <xf numFmtId="0" fontId="17" fillId="0" borderId="9" xfId="0" quotePrefix="1" applyFont="1" applyBorder="1" applyAlignment="1">
      <alignment horizontal="center" vertical="top"/>
    </xf>
    <xf numFmtId="0" fontId="17" fillId="0" borderId="10" xfId="0" quotePrefix="1" applyFont="1" applyBorder="1" applyAlignment="1">
      <alignment horizontal="center" vertical="top"/>
    </xf>
    <xf numFmtId="0" fontId="17" fillId="0" borderId="11" xfId="0" quotePrefix="1" applyFont="1" applyBorder="1" applyAlignment="1">
      <alignment horizontal="center" vertical="top"/>
    </xf>
    <xf numFmtId="0" fontId="17" fillId="0" borderId="12" xfId="0" applyFont="1" applyBorder="1" applyAlignment="1">
      <alignment horizontal="center"/>
    </xf>
    <xf numFmtId="0" fontId="17" fillId="0" borderId="13" xfId="0" applyFont="1" applyBorder="1" applyAlignment="1">
      <alignment horizontal="center"/>
    </xf>
    <xf numFmtId="0" fontId="17" fillId="0" borderId="14" xfId="0" applyFont="1" applyBorder="1" applyAlignment="1">
      <alignment horizontal="center"/>
    </xf>
    <xf numFmtId="0" fontId="17" fillId="5" borderId="15" xfId="0" applyFont="1" applyFill="1" applyBorder="1" applyAlignment="1">
      <alignment horizontal="center"/>
    </xf>
    <xf numFmtId="0" fontId="17" fillId="5" borderId="16" xfId="0" applyFont="1" applyFill="1" applyBorder="1" applyAlignment="1">
      <alignment horizontal="center"/>
    </xf>
    <xf numFmtId="0" fontId="17" fillId="5" borderId="18" xfId="0" applyFont="1" applyFill="1" applyBorder="1" applyAlignment="1">
      <alignment horizontal="center"/>
    </xf>
    <xf numFmtId="0" fontId="27" fillId="0" borderId="33" xfId="0" quotePrefix="1" applyFont="1" applyBorder="1" applyAlignment="1">
      <alignment horizontal="center" vertical="center" wrapText="1"/>
    </xf>
    <xf numFmtId="0" fontId="27" fillId="0" borderId="34" xfId="0" applyFont="1" applyBorder="1" applyAlignment="1">
      <alignment horizontal="center" vertical="center" wrapText="1"/>
    </xf>
    <xf numFmtId="0" fontId="27" fillId="0" borderId="35"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38"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40" xfId="0" applyFont="1" applyBorder="1" applyAlignment="1">
      <alignment horizontal="center" vertical="center" wrapText="1"/>
    </xf>
    <xf numFmtId="0" fontId="34" fillId="0" borderId="0" xfId="0" applyFont="1" applyAlignment="1">
      <alignment horizontal="center"/>
    </xf>
    <xf numFmtId="0" fontId="20" fillId="0" borderId="0" xfId="0" applyFont="1" applyAlignment="1">
      <alignment horizontal="left" vertical="center"/>
    </xf>
    <xf numFmtId="49" fontId="31" fillId="3" borderId="1" xfId="0" applyNumberFormat="1" applyFont="1" applyFill="1" applyBorder="1" applyAlignment="1" applyProtection="1">
      <alignment horizontal="left" vertical="center"/>
      <protection locked="0"/>
    </xf>
    <xf numFmtId="0" fontId="11" fillId="0" borderId="0" xfId="0" applyFont="1" applyAlignment="1">
      <alignment horizontal="right"/>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20" fillId="0" borderId="0" xfId="0" applyFont="1" applyAlignment="1">
      <alignment horizontal="left"/>
    </xf>
    <xf numFmtId="4" fontId="19" fillId="4" borderId="2" xfId="0" applyNumberFormat="1" applyFont="1" applyFill="1" applyBorder="1" applyAlignment="1" applyProtection="1">
      <alignment horizontal="left" vertical="center"/>
      <protection hidden="1"/>
    </xf>
    <xf numFmtId="0" fontId="20" fillId="0" borderId="0" xfId="0" quotePrefix="1" applyFont="1" applyAlignment="1">
      <alignment horizontal="left"/>
    </xf>
    <xf numFmtId="49" fontId="31" fillId="3" borderId="2" xfId="0" applyNumberFormat="1" applyFont="1" applyFill="1" applyBorder="1" applyAlignment="1" applyProtection="1">
      <alignment horizontal="left" vertical="center"/>
      <protection locked="0"/>
    </xf>
    <xf numFmtId="4" fontId="31" fillId="3" borderId="2" xfId="0" applyNumberFormat="1" applyFont="1" applyFill="1" applyBorder="1" applyAlignment="1" applyProtection="1">
      <alignment horizontal="left" vertical="center"/>
      <protection locked="0"/>
    </xf>
    <xf numFmtId="0" fontId="17" fillId="0" borderId="0" xfId="0" applyFont="1" applyAlignment="1">
      <alignment horizontal="right"/>
    </xf>
    <xf numFmtId="49" fontId="24" fillId="3" borderId="1" xfId="0" applyNumberFormat="1" applyFont="1" applyFill="1" applyBorder="1" applyAlignment="1" applyProtection="1">
      <alignment horizontal="left"/>
      <protection locked="0"/>
    </xf>
    <xf numFmtId="0" fontId="50" fillId="0" borderId="7" xfId="0" quotePrefix="1" applyFont="1" applyBorder="1" applyAlignment="1">
      <alignment horizontal="center" vertical="center"/>
    </xf>
    <xf numFmtId="0" fontId="50" fillId="0" borderId="0" xfId="0" applyFont="1" applyAlignment="1">
      <alignment horizontal="center" vertical="center"/>
    </xf>
    <xf numFmtId="0" fontId="55" fillId="0" borderId="0" xfId="0" applyFont="1" applyAlignment="1">
      <alignment horizontal="left" vertical="center" wrapText="1"/>
    </xf>
    <xf numFmtId="167" fontId="53" fillId="3" borderId="1" xfId="0" applyNumberFormat="1" applyFont="1" applyFill="1" applyBorder="1" applyAlignment="1" applyProtection="1">
      <alignment horizontal="left" vertical="center"/>
      <protection locked="0"/>
    </xf>
    <xf numFmtId="0" fontId="51" fillId="4" borderId="1" xfId="0" applyFont="1" applyFill="1" applyBorder="1" applyAlignment="1">
      <alignment horizontal="center" vertical="center"/>
    </xf>
    <xf numFmtId="0" fontId="50" fillId="0" borderId="0" xfId="0" quotePrefix="1" applyFont="1" applyAlignment="1">
      <alignment horizontal="center" vertical="center"/>
    </xf>
    <xf numFmtId="4" fontId="47" fillId="4" borderId="1" xfId="0" applyNumberFormat="1" applyFont="1" applyFill="1" applyBorder="1" applyAlignment="1" applyProtection="1">
      <alignment horizontal="center" vertical="center"/>
      <protection hidden="1"/>
    </xf>
    <xf numFmtId="0" fontId="48" fillId="0" borderId="0" xfId="0" quotePrefix="1" applyFont="1" applyAlignment="1">
      <alignment horizontal="left" vertical="center"/>
    </xf>
    <xf numFmtId="0" fontId="47" fillId="0" borderId="7" xfId="0" quotePrefix="1" applyFont="1" applyBorder="1" applyAlignment="1">
      <alignment horizontal="center" vertical="center"/>
    </xf>
    <xf numFmtId="0" fontId="47" fillId="3" borderId="1" xfId="0" applyFont="1" applyFill="1" applyBorder="1" applyAlignment="1" applyProtection="1">
      <alignment horizontal="left" vertical="center"/>
      <protection hidden="1"/>
    </xf>
    <xf numFmtId="0" fontId="47" fillId="0" borderId="0" xfId="0" applyFont="1" applyAlignment="1">
      <alignment horizontal="left" vertical="center"/>
    </xf>
    <xf numFmtId="2" fontId="47" fillId="4" borderId="1" xfId="0" applyNumberFormat="1" applyFont="1" applyFill="1" applyBorder="1" applyAlignment="1" applyProtection="1">
      <alignment horizontal="center" vertical="center"/>
      <protection hidden="1"/>
    </xf>
    <xf numFmtId="0" fontId="48" fillId="0" borderId="0" xfId="0" quotePrefix="1" applyFont="1" applyAlignment="1">
      <alignment horizontal="center" vertical="center"/>
    </xf>
    <xf numFmtId="4" fontId="47" fillId="0" borderId="1" xfId="0" applyNumberFormat="1" applyFont="1" applyBorder="1" applyAlignment="1" applyProtection="1">
      <alignment horizontal="center" vertical="center"/>
      <protection hidden="1"/>
    </xf>
    <xf numFmtId="0" fontId="56" fillId="0" borderId="17" xfId="0" applyFont="1" applyBorder="1" applyAlignment="1">
      <alignment horizontal="center" vertical="center"/>
    </xf>
    <xf numFmtId="0" fontId="56" fillId="0" borderId="2" xfId="0" applyFont="1" applyBorder="1" applyAlignment="1">
      <alignment horizontal="center" vertical="center"/>
    </xf>
    <xf numFmtId="0" fontId="56" fillId="0" borderId="30" xfId="0" applyFont="1" applyBorder="1" applyAlignment="1">
      <alignment horizontal="center" vertical="center"/>
    </xf>
    <xf numFmtId="0" fontId="56" fillId="0" borderId="17"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30" xfId="0" applyFont="1" applyBorder="1" applyAlignment="1">
      <alignment horizontal="center" vertical="center" wrapText="1"/>
    </xf>
    <xf numFmtId="165" fontId="42" fillId="3" borderId="17" xfId="0" quotePrefix="1" applyNumberFormat="1" applyFont="1" applyFill="1" applyBorder="1" applyAlignment="1" applyProtection="1">
      <alignment horizontal="center" vertical="center"/>
      <protection locked="0"/>
    </xf>
    <xf numFmtId="165" fontId="42" fillId="3" borderId="30" xfId="0" quotePrefix="1" applyNumberFormat="1" applyFont="1" applyFill="1" applyBorder="1" applyAlignment="1" applyProtection="1">
      <alignment horizontal="center" vertical="center"/>
      <protection locked="0"/>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0" fontId="45" fillId="0" borderId="17" xfId="0" applyFont="1" applyBorder="1" applyAlignment="1">
      <alignment horizontal="center" vertical="center" wrapText="1"/>
    </xf>
    <xf numFmtId="0" fontId="45" fillId="0" borderId="30"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31" xfId="0" applyFont="1" applyBorder="1" applyAlignment="1">
      <alignment horizontal="center" vertical="center" wrapText="1"/>
    </xf>
    <xf numFmtId="0" fontId="45" fillId="0" borderId="24" xfId="0" applyFont="1" applyBorder="1" applyAlignment="1">
      <alignment horizontal="center" vertical="center" wrapText="1"/>
    </xf>
    <xf numFmtId="0" fontId="45" fillId="0" borderId="31" xfId="0" applyFont="1" applyBorder="1" applyAlignment="1">
      <alignment horizontal="center" vertical="center" wrapText="1"/>
    </xf>
    <xf numFmtId="0" fontId="57" fillId="0" borderId="17" xfId="0" applyFont="1" applyBorder="1" applyAlignment="1">
      <alignment horizontal="center" vertical="center"/>
    </xf>
    <xf numFmtId="0" fontId="57" fillId="0" borderId="2" xfId="0" applyFont="1" applyBorder="1" applyAlignment="1">
      <alignment horizontal="center" vertical="center"/>
    </xf>
    <xf numFmtId="0" fontId="57" fillId="0" borderId="30" xfId="0" applyFont="1" applyBorder="1" applyAlignment="1">
      <alignment horizontal="center" vertical="center"/>
    </xf>
    <xf numFmtId="0" fontId="37" fillId="0" borderId="1" xfId="0" applyFont="1" applyBorder="1" applyAlignment="1">
      <alignment horizontal="center" vertical="center"/>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28" xfId="0" applyFont="1" applyBorder="1" applyAlignment="1">
      <alignment horizontal="left" vertical="center" wrapText="1"/>
    </xf>
    <xf numFmtId="0" fontId="37" fillId="0" borderId="29" xfId="0" applyFont="1" applyBorder="1" applyAlignment="1">
      <alignment horizontal="left" vertical="center" wrapText="1"/>
    </xf>
    <xf numFmtId="0" fontId="37" fillId="0" borderId="22" xfId="0" applyFont="1" applyBorder="1" applyAlignment="1">
      <alignment horizontal="center" wrapText="1"/>
    </xf>
    <xf numFmtId="0" fontId="37" fillId="0" borderId="7" xfId="0" applyFont="1" applyBorder="1" applyAlignment="1">
      <alignment horizontal="center" wrapText="1"/>
    </xf>
    <xf numFmtId="0" fontId="37" fillId="0" borderId="23" xfId="0" applyFont="1" applyBorder="1" applyAlignment="1">
      <alignment horizontal="center" wrapText="1"/>
    </xf>
    <xf numFmtId="0" fontId="37" fillId="0" borderId="25" xfId="0" applyFont="1" applyBorder="1" applyAlignment="1">
      <alignment horizontal="center" wrapText="1"/>
    </xf>
    <xf numFmtId="0" fontId="37" fillId="0" borderId="0" xfId="0" applyFont="1" applyBorder="1" applyAlignment="1">
      <alignment horizontal="center" wrapText="1"/>
    </xf>
    <xf numFmtId="0" fontId="37" fillId="0" borderId="26" xfId="0" applyFont="1" applyBorder="1" applyAlignment="1">
      <alignment horizontal="center" wrapText="1"/>
    </xf>
    <xf numFmtId="0" fontId="37" fillId="0" borderId="28" xfId="0" applyFont="1" applyBorder="1" applyAlignment="1">
      <alignment horizontal="center" wrapText="1"/>
    </xf>
    <xf numFmtId="0" fontId="37" fillId="0" borderId="1" xfId="0" applyFont="1" applyBorder="1" applyAlignment="1">
      <alignment horizontal="center" wrapText="1"/>
    </xf>
    <xf numFmtId="0" fontId="37" fillId="0" borderId="29" xfId="0" applyFont="1" applyBorder="1" applyAlignment="1">
      <alignment horizontal="center" wrapText="1"/>
    </xf>
    <xf numFmtId="0" fontId="37" fillId="0" borderId="7"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7" xfId="0" applyFont="1" applyBorder="1" applyAlignment="1">
      <alignment horizontal="center" vertical="center"/>
    </xf>
    <xf numFmtId="0" fontId="37" fillId="0" borderId="23" xfId="0" applyFont="1" applyBorder="1" applyAlignment="1">
      <alignment horizontal="center" vertical="center"/>
    </xf>
    <xf numFmtId="0" fontId="37" fillId="0" borderId="29" xfId="0" applyFont="1" applyBorder="1" applyAlignment="1">
      <alignment horizontal="center" vertical="center"/>
    </xf>
    <xf numFmtId="165" fontId="42" fillId="3" borderId="16" xfId="0" quotePrefix="1" applyNumberFormat="1" applyFont="1" applyFill="1" applyBorder="1" applyAlignment="1" applyProtection="1">
      <alignment horizontal="left" vertical="center"/>
      <protection locked="0"/>
    </xf>
    <xf numFmtId="0" fontId="42" fillId="3" borderId="22" xfId="0" applyFont="1" applyFill="1" applyBorder="1" applyAlignment="1" applyProtection="1">
      <alignment horizontal="left" vertical="center" wrapText="1"/>
      <protection locked="0"/>
    </xf>
    <xf numFmtId="0" fontId="42" fillId="3" borderId="7" xfId="0" applyFont="1" applyFill="1" applyBorder="1" applyAlignment="1" applyProtection="1">
      <alignment horizontal="left" vertical="center" wrapText="1"/>
      <protection locked="0"/>
    </xf>
    <xf numFmtId="0" fontId="42" fillId="3" borderId="23" xfId="0" applyFont="1" applyFill="1" applyBorder="1" applyAlignment="1" applyProtection="1">
      <alignment horizontal="left" vertical="center" wrapText="1"/>
      <protection locked="0"/>
    </xf>
    <xf numFmtId="0" fontId="42" fillId="3" borderId="17" xfId="0" applyFont="1" applyFill="1" applyBorder="1" applyAlignment="1" applyProtection="1">
      <alignment horizontal="left" vertical="center" wrapText="1"/>
      <protection locked="0"/>
    </xf>
    <xf numFmtId="0" fontId="42" fillId="3" borderId="2" xfId="0" applyFont="1" applyFill="1" applyBorder="1" applyAlignment="1" applyProtection="1">
      <alignment horizontal="left" vertical="center" wrapText="1"/>
      <protection locked="0"/>
    </xf>
    <xf numFmtId="0" fontId="42" fillId="3" borderId="30" xfId="0" applyFont="1" applyFill="1" applyBorder="1" applyAlignment="1" applyProtection="1">
      <alignment horizontal="left" vertical="center" wrapText="1"/>
      <protection locked="0"/>
    </xf>
    <xf numFmtId="0" fontId="27" fillId="0" borderId="42"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44" xfId="0" applyFont="1" applyBorder="1" applyAlignment="1">
      <alignment horizontal="center" vertical="center" wrapText="1"/>
    </xf>
    <xf numFmtId="0" fontId="27" fillId="0" borderId="24"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48" xfId="0" applyFont="1" applyBorder="1" applyAlignment="1">
      <alignment horizontal="center" vertical="center" wrapText="1"/>
    </xf>
    <xf numFmtId="0" fontId="17" fillId="5" borderId="15" xfId="0" applyFont="1" applyFill="1" applyBorder="1" applyAlignment="1">
      <alignment horizontal="center" vertical="center"/>
    </xf>
    <xf numFmtId="0" fontId="17" fillId="5" borderId="16" xfId="0" applyFont="1" applyFill="1" applyBorder="1" applyAlignment="1">
      <alignment horizontal="center" vertical="center"/>
    </xf>
    <xf numFmtId="0" fontId="17" fillId="5" borderId="18" xfId="0" applyFont="1" applyFill="1" applyBorder="1" applyAlignment="1">
      <alignment horizontal="center" vertical="center"/>
    </xf>
    <xf numFmtId="0" fontId="20" fillId="0" borderId="0" xfId="0" quotePrefix="1" applyFont="1" applyAlignment="1">
      <alignment horizontal="left" vertical="center"/>
    </xf>
    <xf numFmtId="0" fontId="25" fillId="0" borderId="6" xfId="0" quotePrefix="1" applyFont="1" applyBorder="1" applyAlignment="1">
      <alignment horizontal="center" vertical="center"/>
    </xf>
    <xf numFmtId="0" fontId="25" fillId="0" borderId="7" xfId="0" quotePrefix="1" applyFont="1" applyBorder="1" applyAlignment="1">
      <alignment horizontal="center" vertical="center"/>
    </xf>
    <xf numFmtId="0" fontId="25" fillId="0" borderId="8" xfId="0" quotePrefix="1" applyFont="1" applyBorder="1" applyAlignment="1">
      <alignment horizontal="center" vertical="center"/>
    </xf>
    <xf numFmtId="0" fontId="17" fillId="0" borderId="9" xfId="0" quotePrefix="1" applyFont="1" applyBorder="1" applyAlignment="1">
      <alignment horizontal="center" vertical="center"/>
    </xf>
    <xf numFmtId="0" fontId="17" fillId="0" borderId="10" xfId="0" quotePrefix="1" applyFont="1" applyBorder="1" applyAlignment="1">
      <alignment horizontal="center" vertical="center"/>
    </xf>
    <xf numFmtId="0" fontId="17" fillId="0" borderId="11" xfId="0" quotePrefix="1"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2" fillId="0" borderId="0" xfId="0" applyFont="1" applyAlignment="1">
      <alignment horizontal="center" vertical="center"/>
    </xf>
    <xf numFmtId="0" fontId="17" fillId="0" borderId="0" xfId="0" applyFont="1" applyAlignment="1">
      <alignment horizontal="right" vertical="center"/>
    </xf>
    <xf numFmtId="49" fontId="24" fillId="3" borderId="1" xfId="0" applyNumberFormat="1" applyFont="1" applyFill="1" applyBorder="1" applyAlignment="1" applyProtection="1">
      <alignment horizontal="left" vertical="center"/>
      <protection locked="0"/>
    </xf>
    <xf numFmtId="0" fontId="31" fillId="3" borderId="1" xfId="0" applyFont="1" applyFill="1" applyBorder="1" applyAlignment="1" applyProtection="1">
      <alignment horizontal="left" vertical="center"/>
      <protection locked="0"/>
    </xf>
    <xf numFmtId="0" fontId="42" fillId="3" borderId="22" xfId="0" applyFont="1" applyFill="1" applyBorder="1" applyAlignment="1" applyProtection="1">
      <alignment horizontal="left" vertical="center"/>
      <protection locked="0"/>
    </xf>
    <xf numFmtId="0" fontId="42" fillId="3" borderId="7" xfId="0" applyFont="1" applyFill="1" applyBorder="1" applyAlignment="1" applyProtection="1">
      <alignment horizontal="left" vertical="center"/>
      <protection locked="0"/>
    </xf>
    <xf numFmtId="0" fontId="42" fillId="3" borderId="23" xfId="0" applyFont="1" applyFill="1" applyBorder="1" applyAlignment="1" applyProtection="1">
      <alignment horizontal="left" vertical="center"/>
      <protection locked="0"/>
    </xf>
    <xf numFmtId="0" fontId="37" fillId="0" borderId="25"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26" xfId="0" applyFont="1" applyBorder="1" applyAlignment="1">
      <alignment horizontal="center" vertical="center" wrapText="1"/>
    </xf>
    <xf numFmtId="0" fontId="37" fillId="0" borderId="0" xfId="0" applyFont="1" applyBorder="1" applyAlignment="1">
      <alignment horizontal="center" vertical="center"/>
    </xf>
  </cellXfs>
  <cellStyles count="3">
    <cellStyle name="Hyperlink" xfId="1" builtinId="8"/>
    <cellStyle name="Normal" xfId="0" builtinId="0"/>
    <cellStyle name="Normal 2" xfId="2" xr:uid="{D38BA2A3-7514-460C-BC23-1BD04EC37E67}"/>
  </cellStyles>
  <dxfs count="33">
    <dxf>
      <fill>
        <patternFill>
          <bgColor rgb="FFFFC7CE"/>
        </patternFill>
      </fill>
    </dxf>
    <dxf>
      <fill>
        <patternFill>
          <fgColor rgb="FFFF7C80"/>
        </patternFill>
      </fill>
    </dxf>
    <dxf>
      <fill>
        <patternFill>
          <bgColor rgb="FFFFC7CE"/>
        </patternFill>
      </fill>
    </dxf>
    <dxf>
      <fill>
        <patternFill>
          <bgColor rgb="FFFFC7CE"/>
        </patternFill>
      </fill>
    </dxf>
    <dxf>
      <fill>
        <patternFill>
          <fgColor rgb="FFFF7C80"/>
        </patternFill>
      </fill>
    </dxf>
    <dxf>
      <fill>
        <patternFill>
          <bgColor rgb="FFFFC7CE"/>
        </patternFill>
      </fill>
    </dxf>
    <dxf>
      <fill>
        <patternFill>
          <bgColor rgb="FFFFC7CE"/>
        </patternFill>
      </fill>
    </dxf>
    <dxf>
      <fill>
        <patternFill>
          <fgColor rgb="FFFF7C80"/>
        </patternFill>
      </fill>
    </dxf>
    <dxf>
      <fill>
        <patternFill>
          <bgColor rgb="FFFFC7CE"/>
        </patternFill>
      </fill>
    </dxf>
    <dxf>
      <fill>
        <patternFill>
          <bgColor rgb="FFFFC7CE"/>
        </patternFill>
      </fill>
    </dxf>
    <dxf>
      <fill>
        <patternFill>
          <fgColor rgb="FFFF7C80"/>
        </patternFill>
      </fill>
    </dxf>
    <dxf>
      <fill>
        <patternFill>
          <bgColor rgb="FFFFC7CE"/>
        </patternFill>
      </fill>
    </dxf>
    <dxf>
      <fill>
        <patternFill>
          <bgColor rgb="FFFFC7CE"/>
        </patternFill>
      </fill>
    </dxf>
    <dxf>
      <fill>
        <patternFill>
          <fgColor rgb="FFFF7C80"/>
        </patternFill>
      </fill>
    </dxf>
    <dxf>
      <fill>
        <patternFill>
          <bgColor rgb="FFFFC7CE"/>
        </patternFill>
      </fill>
    </dxf>
    <dxf>
      <fill>
        <patternFill>
          <bgColor rgb="FFFFC7CE"/>
        </patternFill>
      </fill>
    </dxf>
    <dxf>
      <fill>
        <patternFill>
          <fgColor rgb="FFFF7C80"/>
        </patternFill>
      </fill>
    </dxf>
    <dxf>
      <fill>
        <patternFill>
          <bgColor rgb="FFFFC7CE"/>
        </patternFill>
      </fill>
    </dxf>
    <dxf>
      <fill>
        <patternFill>
          <bgColor rgb="FFFFC7CE"/>
        </patternFill>
      </fill>
    </dxf>
    <dxf>
      <fill>
        <patternFill>
          <fgColor rgb="FFFF7C80"/>
        </patternFill>
      </fill>
    </dxf>
    <dxf>
      <fill>
        <patternFill>
          <bgColor rgb="FFFFC7CE"/>
        </patternFill>
      </fill>
    </dxf>
    <dxf>
      <fill>
        <patternFill>
          <bgColor rgb="FFFFC7CE"/>
        </patternFill>
      </fill>
    </dxf>
    <dxf>
      <fill>
        <patternFill>
          <fgColor rgb="FFFF7C80"/>
        </patternFill>
      </fill>
    </dxf>
    <dxf>
      <fill>
        <patternFill>
          <bgColor rgb="FFFFC7CE"/>
        </patternFill>
      </fill>
    </dxf>
    <dxf>
      <fill>
        <patternFill>
          <bgColor rgb="FFFFC7CE"/>
        </patternFill>
      </fill>
    </dxf>
    <dxf>
      <fill>
        <patternFill>
          <fgColor rgb="FFFF7C80"/>
        </patternFill>
      </fill>
    </dxf>
    <dxf>
      <fill>
        <patternFill>
          <bgColor rgb="FFFFC7CE"/>
        </patternFill>
      </fill>
    </dxf>
    <dxf>
      <fill>
        <patternFill>
          <bgColor rgb="FFFFC7CE"/>
        </patternFill>
      </fill>
    </dxf>
    <dxf>
      <fill>
        <patternFill>
          <fgColor rgb="FFFF7C80"/>
        </patternFill>
      </fill>
    </dxf>
    <dxf>
      <fill>
        <patternFill>
          <bgColor rgb="FFFFC7CE"/>
        </patternFill>
      </fill>
    </dxf>
    <dxf>
      <fill>
        <patternFill>
          <bgColor rgb="FFFFC7CE"/>
        </patternFill>
      </fill>
    </dxf>
    <dxf>
      <fill>
        <patternFill>
          <fgColor rgb="FFFF7C80"/>
        </patternFill>
      </fill>
    </dxf>
    <dxf>
      <fill>
        <patternFill>
          <bgColor rgb="FFFFC7CE"/>
        </patternFill>
      </fill>
    </dxf>
  </dxfs>
  <tableStyles count="0" defaultTableStyle="TableStyleMedium2" defaultPivotStyle="PivotStyleLight16"/>
  <colors>
    <mruColors>
      <color rgb="FF0000FF"/>
      <color rgb="FFFF7C8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39</xdr:col>
      <xdr:colOff>298450</xdr:colOff>
      <xdr:row>91</xdr:row>
      <xdr:rowOff>152400</xdr:rowOff>
    </xdr:to>
    <xdr:pic>
      <xdr:nvPicPr>
        <xdr:cNvPr id="2" name="Picture 1">
          <a:extLst>
            <a:ext uri="{FF2B5EF4-FFF2-40B4-BE49-F238E27FC236}">
              <a16:creationId xmlns:a16="http://schemas.microsoft.com/office/drawing/2014/main" id="{8EEFB9CC-51C2-487E-8AE7-133DDBDE6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857500"/>
          <a:ext cx="23463250" cy="138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400050</xdr:colOff>
      <xdr:row>1</xdr:row>
      <xdr:rowOff>9103</xdr:rowOff>
    </xdr:from>
    <xdr:to>
      <xdr:col>26</xdr:col>
      <xdr:colOff>29656</xdr:colOff>
      <xdr:row>16</xdr:row>
      <xdr:rowOff>67225</xdr:rowOff>
    </xdr:to>
    <xdr:pic>
      <xdr:nvPicPr>
        <xdr:cNvPr id="3" name="Picture 2">
          <a:extLst>
            <a:ext uri="{FF2B5EF4-FFF2-40B4-BE49-F238E27FC236}">
              <a16:creationId xmlns:a16="http://schemas.microsoft.com/office/drawing/2014/main" id="{223AAF78-55B9-43DB-B706-DAFDBD8D617C}"/>
            </a:ext>
          </a:extLst>
        </xdr:cNvPr>
        <xdr:cNvPicPr>
          <a:picLocks noChangeAspect="1"/>
        </xdr:cNvPicPr>
      </xdr:nvPicPr>
      <xdr:blipFill>
        <a:blip xmlns:r="http://schemas.openxmlformats.org/officeDocument/2006/relationships" r:embed="rId2"/>
        <a:stretch>
          <a:fillRect/>
        </a:stretch>
      </xdr:blipFill>
      <xdr:spPr>
        <a:xfrm>
          <a:off x="10153650" y="199603"/>
          <a:ext cx="5725606" cy="29156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266700</xdr:colOff>
      <xdr:row>1</xdr:row>
      <xdr:rowOff>142875</xdr:rowOff>
    </xdr:from>
    <xdr:to>
      <xdr:col>12</xdr:col>
      <xdr:colOff>66675</xdr:colOff>
      <xdr:row>6</xdr:row>
      <xdr:rowOff>180975</xdr:rowOff>
    </xdr:to>
    <xdr:pic>
      <xdr:nvPicPr>
        <xdr:cNvPr id="2" name="Picture 1" descr="JATA MDKT 5">
          <a:extLst>
            <a:ext uri="{FF2B5EF4-FFF2-40B4-BE49-F238E27FC236}">
              <a16:creationId xmlns:a16="http://schemas.microsoft.com/office/drawing/2014/main" id="{B2C4DE68-C94A-4DBC-9314-3062336FBA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33375"/>
          <a:ext cx="10191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30</xdr:row>
      <xdr:rowOff>9525</xdr:rowOff>
    </xdr:from>
    <xdr:to>
      <xdr:col>16</xdr:col>
      <xdr:colOff>371475</xdr:colOff>
      <xdr:row>49</xdr:row>
      <xdr:rowOff>180975</xdr:rowOff>
    </xdr:to>
    <xdr:sp macro="" textlink="">
      <xdr:nvSpPr>
        <xdr:cNvPr id="3" name="Right Brace 2">
          <a:extLst>
            <a:ext uri="{FF2B5EF4-FFF2-40B4-BE49-F238E27FC236}">
              <a16:creationId xmlns:a16="http://schemas.microsoft.com/office/drawing/2014/main" id="{7B5099CA-080D-4C8D-AA66-9621FE3F1BFD}"/>
            </a:ext>
          </a:extLst>
        </xdr:cNvPr>
        <xdr:cNvSpPr/>
      </xdr:nvSpPr>
      <xdr:spPr>
        <a:xfrm>
          <a:off x="9972675" y="5838825"/>
          <a:ext cx="276225" cy="387667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390525</xdr:colOff>
      <xdr:row>1</xdr:row>
      <xdr:rowOff>133350</xdr:rowOff>
    </xdr:from>
    <xdr:to>
      <xdr:col>12</xdr:col>
      <xdr:colOff>190500</xdr:colOff>
      <xdr:row>6</xdr:row>
      <xdr:rowOff>161925</xdr:rowOff>
    </xdr:to>
    <xdr:pic>
      <xdr:nvPicPr>
        <xdr:cNvPr id="2" name="Picture 1" descr="JATA MDKT 5">
          <a:extLst>
            <a:ext uri="{FF2B5EF4-FFF2-40B4-BE49-F238E27FC236}">
              <a16:creationId xmlns:a16="http://schemas.microsoft.com/office/drawing/2014/main" id="{F3E4602D-CD3B-4DC9-A38E-910A9046EA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96125" y="323850"/>
          <a:ext cx="12287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390525</xdr:colOff>
      <xdr:row>1</xdr:row>
      <xdr:rowOff>133350</xdr:rowOff>
    </xdr:from>
    <xdr:to>
      <xdr:col>12</xdr:col>
      <xdr:colOff>190500</xdr:colOff>
      <xdr:row>6</xdr:row>
      <xdr:rowOff>161925</xdr:rowOff>
    </xdr:to>
    <xdr:pic>
      <xdr:nvPicPr>
        <xdr:cNvPr id="2" name="Picture 1" descr="JATA MDKT 5">
          <a:extLst>
            <a:ext uri="{FF2B5EF4-FFF2-40B4-BE49-F238E27FC236}">
              <a16:creationId xmlns:a16="http://schemas.microsoft.com/office/drawing/2014/main" id="{C9B61491-0E30-4E27-A219-80CCBC11F7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96125" y="323850"/>
          <a:ext cx="12287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390525</xdr:colOff>
      <xdr:row>1</xdr:row>
      <xdr:rowOff>133350</xdr:rowOff>
    </xdr:from>
    <xdr:to>
      <xdr:col>12</xdr:col>
      <xdr:colOff>190500</xdr:colOff>
      <xdr:row>6</xdr:row>
      <xdr:rowOff>161925</xdr:rowOff>
    </xdr:to>
    <xdr:pic>
      <xdr:nvPicPr>
        <xdr:cNvPr id="2" name="Picture 1" descr="JATA MDKT 5">
          <a:extLst>
            <a:ext uri="{FF2B5EF4-FFF2-40B4-BE49-F238E27FC236}">
              <a16:creationId xmlns:a16="http://schemas.microsoft.com/office/drawing/2014/main" id="{6EBCC210-1EF7-4EA4-857F-82FE927CC9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96125" y="323850"/>
          <a:ext cx="12287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390525</xdr:colOff>
      <xdr:row>1</xdr:row>
      <xdr:rowOff>133350</xdr:rowOff>
    </xdr:from>
    <xdr:to>
      <xdr:col>12</xdr:col>
      <xdr:colOff>190500</xdr:colOff>
      <xdr:row>6</xdr:row>
      <xdr:rowOff>161925</xdr:rowOff>
    </xdr:to>
    <xdr:pic>
      <xdr:nvPicPr>
        <xdr:cNvPr id="2" name="Picture 1" descr="JATA MDKT 5">
          <a:extLst>
            <a:ext uri="{FF2B5EF4-FFF2-40B4-BE49-F238E27FC236}">
              <a16:creationId xmlns:a16="http://schemas.microsoft.com/office/drawing/2014/main" id="{EFB84D8F-8388-4125-A172-B941DDD7A2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96125" y="323850"/>
          <a:ext cx="12287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390525</xdr:colOff>
      <xdr:row>1</xdr:row>
      <xdr:rowOff>133350</xdr:rowOff>
    </xdr:from>
    <xdr:to>
      <xdr:col>12</xdr:col>
      <xdr:colOff>190500</xdr:colOff>
      <xdr:row>6</xdr:row>
      <xdr:rowOff>161925</xdr:rowOff>
    </xdr:to>
    <xdr:pic>
      <xdr:nvPicPr>
        <xdr:cNvPr id="2" name="Picture 1" descr="JATA MDKT 5">
          <a:extLst>
            <a:ext uri="{FF2B5EF4-FFF2-40B4-BE49-F238E27FC236}">
              <a16:creationId xmlns:a16="http://schemas.microsoft.com/office/drawing/2014/main" id="{B6514B9B-2BC9-4C74-9528-DD3D1B6999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96125" y="323850"/>
          <a:ext cx="12287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3C660-E4D3-4725-BE60-E8A6E2616B58}">
  <sheetPr>
    <tabColor rgb="FFFF0000"/>
  </sheetPr>
  <dimension ref="B2:R18"/>
  <sheetViews>
    <sheetView showGridLines="0" workbookViewId="0">
      <selection activeCell="O13" sqref="O13"/>
    </sheetView>
  </sheetViews>
  <sheetFormatPr defaultRowHeight="15"/>
  <sheetData>
    <row r="2" spans="2:16">
      <c r="B2" s="1"/>
      <c r="C2" s="6" t="s">
        <v>0</v>
      </c>
      <c r="D2" s="2"/>
      <c r="E2" s="2"/>
      <c r="F2" s="2"/>
      <c r="G2" s="2"/>
      <c r="H2" s="2"/>
      <c r="I2" s="2"/>
      <c r="J2" s="2"/>
      <c r="K2" s="2"/>
      <c r="L2" s="2"/>
      <c r="M2" s="2"/>
      <c r="N2" s="2"/>
      <c r="O2" s="2"/>
      <c r="P2" s="2"/>
    </row>
    <row r="3" spans="2:16">
      <c r="B3" s="1"/>
      <c r="C3" s="3"/>
      <c r="D3" s="2"/>
      <c r="E3" s="2"/>
      <c r="F3" s="2"/>
      <c r="G3" s="2"/>
      <c r="H3" s="2"/>
      <c r="I3" s="2"/>
      <c r="J3" s="2"/>
      <c r="K3" s="2"/>
      <c r="L3" s="2"/>
      <c r="M3" s="2"/>
      <c r="N3" s="2"/>
      <c r="O3" s="2"/>
      <c r="P3" s="2"/>
    </row>
    <row r="4" spans="2:16">
      <c r="B4" s="4">
        <v>1</v>
      </c>
      <c r="C4" s="4" t="s">
        <v>1</v>
      </c>
      <c r="D4" s="2"/>
      <c r="E4" s="2"/>
      <c r="F4" s="2"/>
      <c r="G4" s="2"/>
      <c r="H4" s="2"/>
      <c r="I4" s="2"/>
      <c r="J4" s="2"/>
      <c r="K4" s="2"/>
      <c r="L4" s="2"/>
      <c r="M4" s="2"/>
      <c r="N4" s="2"/>
      <c r="O4" s="2"/>
      <c r="P4" s="2"/>
    </row>
    <row r="5" spans="2:16">
      <c r="B5" s="4"/>
      <c r="C5" s="4"/>
      <c r="D5" s="2"/>
      <c r="E5" s="2"/>
      <c r="F5" s="2"/>
      <c r="G5" s="2"/>
      <c r="H5" s="2"/>
      <c r="I5" s="2"/>
      <c r="J5" s="2"/>
      <c r="K5" s="2"/>
      <c r="L5" s="2"/>
      <c r="M5" s="2"/>
      <c r="N5" s="2"/>
      <c r="O5" s="2"/>
      <c r="P5" s="2"/>
    </row>
    <row r="6" spans="2:16">
      <c r="B6" s="4">
        <v>2</v>
      </c>
      <c r="C6" s="4" t="s">
        <v>2</v>
      </c>
      <c r="D6" s="2"/>
      <c r="E6" s="2"/>
      <c r="F6" s="2"/>
      <c r="G6" s="2"/>
      <c r="H6" s="2"/>
      <c r="I6" s="2"/>
      <c r="J6" s="2"/>
      <c r="K6" s="2"/>
      <c r="L6" s="2"/>
      <c r="M6" s="2"/>
      <c r="N6" s="2"/>
      <c r="O6" s="2"/>
      <c r="P6" s="2"/>
    </row>
    <row r="7" spans="2:16">
      <c r="B7" s="4"/>
      <c r="C7" s="4"/>
      <c r="D7" s="2"/>
      <c r="E7" s="2"/>
      <c r="F7" s="2"/>
      <c r="G7" s="2"/>
      <c r="H7" s="2"/>
      <c r="I7" s="2"/>
      <c r="J7" s="2"/>
      <c r="K7" s="2"/>
      <c r="L7" s="2"/>
      <c r="M7" s="2"/>
      <c r="N7" s="2"/>
      <c r="O7" s="2"/>
      <c r="P7" s="2"/>
    </row>
    <row r="8" spans="2:16">
      <c r="B8" s="4">
        <v>3</v>
      </c>
      <c r="C8" s="4" t="s">
        <v>131</v>
      </c>
      <c r="D8" s="2"/>
      <c r="E8" s="2"/>
      <c r="F8" s="2"/>
      <c r="G8" s="2"/>
      <c r="H8" s="2"/>
      <c r="I8" s="2"/>
      <c r="J8" s="2"/>
      <c r="K8" s="2"/>
      <c r="L8" s="2"/>
      <c r="M8" s="2"/>
      <c r="N8" s="2"/>
      <c r="O8" s="2"/>
      <c r="P8" s="2"/>
    </row>
    <row r="9" spans="2:16">
      <c r="B9" s="4"/>
      <c r="C9" s="5"/>
      <c r="D9" s="2"/>
      <c r="E9" s="2"/>
      <c r="F9" s="2"/>
      <c r="G9" s="2"/>
      <c r="H9" s="2"/>
      <c r="I9" s="2"/>
      <c r="J9" s="2"/>
      <c r="K9" s="2"/>
      <c r="L9" s="2"/>
      <c r="M9" s="2"/>
      <c r="N9" s="2"/>
      <c r="O9" s="2"/>
      <c r="P9" s="2"/>
    </row>
    <row r="10" spans="2:16">
      <c r="B10" s="4">
        <v>4</v>
      </c>
      <c r="C10" s="5" t="s">
        <v>89</v>
      </c>
      <c r="D10" s="2"/>
      <c r="E10" s="2"/>
      <c r="F10" s="2"/>
      <c r="G10" s="2"/>
      <c r="H10" s="2"/>
      <c r="I10" s="2"/>
      <c r="J10" s="2"/>
      <c r="K10" s="2"/>
      <c r="L10" s="2"/>
      <c r="M10" s="2"/>
      <c r="N10" s="2"/>
      <c r="O10" s="2"/>
      <c r="P10" s="2"/>
    </row>
    <row r="11" spans="2:16">
      <c r="B11" s="4"/>
      <c r="C11" s="5"/>
      <c r="D11" s="2"/>
      <c r="E11" s="2"/>
      <c r="F11" s="2"/>
      <c r="G11" s="2"/>
      <c r="H11" s="2"/>
      <c r="I11" s="2"/>
      <c r="J11" s="2"/>
      <c r="K11" s="2"/>
      <c r="L11" s="2"/>
      <c r="M11" s="2"/>
      <c r="N11" s="2"/>
      <c r="O11" s="2"/>
      <c r="P11" s="2"/>
    </row>
    <row r="12" spans="2:16">
      <c r="B12" s="4">
        <v>5</v>
      </c>
      <c r="C12" s="5" t="s">
        <v>90</v>
      </c>
      <c r="D12" s="2"/>
      <c r="E12" s="2"/>
      <c r="F12" s="2"/>
      <c r="G12" s="2"/>
      <c r="H12" s="2"/>
      <c r="I12" s="2"/>
      <c r="J12" s="2"/>
      <c r="K12" s="2"/>
      <c r="L12" s="2"/>
      <c r="M12" s="2"/>
      <c r="N12" s="2"/>
      <c r="O12" s="2"/>
      <c r="P12" s="2"/>
    </row>
    <row r="13" spans="2:16">
      <c r="B13" s="4"/>
      <c r="C13" s="5"/>
      <c r="D13" s="2"/>
      <c r="E13" s="2"/>
      <c r="F13" s="2"/>
      <c r="G13" s="2"/>
      <c r="H13" s="2"/>
      <c r="I13" s="2"/>
      <c r="J13" s="2"/>
      <c r="K13" s="2"/>
      <c r="L13" s="2"/>
      <c r="M13" s="2"/>
      <c r="N13" s="2"/>
      <c r="O13" s="2"/>
      <c r="P13" s="2"/>
    </row>
    <row r="14" spans="2:16">
      <c r="B14" s="4">
        <v>6</v>
      </c>
      <c r="C14" s="4" t="s">
        <v>4</v>
      </c>
      <c r="D14" s="2"/>
      <c r="E14" s="2"/>
      <c r="F14" s="2"/>
      <c r="G14" s="2"/>
      <c r="H14" s="2"/>
      <c r="I14" s="2"/>
      <c r="J14" s="2"/>
      <c r="K14" s="2"/>
      <c r="L14" s="2"/>
      <c r="M14" s="2"/>
      <c r="N14" s="2"/>
      <c r="O14" s="2"/>
      <c r="P14" s="2"/>
    </row>
    <row r="15" spans="2:16">
      <c r="B15" s="4"/>
      <c r="C15" s="4"/>
      <c r="D15" s="2"/>
      <c r="E15" s="2"/>
      <c r="F15" s="2"/>
      <c r="G15" s="2"/>
      <c r="H15" s="2"/>
      <c r="I15" s="2"/>
      <c r="J15" s="2"/>
      <c r="K15" s="2"/>
      <c r="L15" s="2"/>
      <c r="M15" s="2"/>
      <c r="N15" s="2"/>
      <c r="O15" s="2"/>
      <c r="P15" s="2"/>
    </row>
    <row r="16" spans="2:16">
      <c r="B16" s="4">
        <v>7</v>
      </c>
      <c r="C16" s="4" t="s">
        <v>3</v>
      </c>
      <c r="D16" s="2"/>
      <c r="E16" s="2"/>
      <c r="F16" s="2"/>
      <c r="G16" s="2"/>
      <c r="H16" s="2"/>
      <c r="I16" s="2"/>
      <c r="J16" s="2"/>
      <c r="K16" s="2"/>
      <c r="L16" s="2"/>
      <c r="M16" s="2"/>
      <c r="N16" s="2"/>
      <c r="O16" s="2"/>
      <c r="P16" s="2"/>
    </row>
    <row r="17" spans="2:18">
      <c r="B17" s="4"/>
      <c r="C17" s="4"/>
      <c r="D17" s="2"/>
      <c r="E17" s="2"/>
      <c r="F17" s="2"/>
      <c r="G17" s="2"/>
      <c r="H17" s="2"/>
      <c r="I17" s="2"/>
      <c r="J17" s="2"/>
      <c r="K17" s="2"/>
      <c r="L17" s="2"/>
      <c r="M17" s="2"/>
      <c r="N17" s="2"/>
      <c r="O17" s="2"/>
      <c r="P17" s="2"/>
    </row>
    <row r="18" spans="2:18">
      <c r="R18" s="227" t="s">
        <v>132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38E27-2182-40C5-AC4A-9D11B9E8F0C3}">
  <sheetPr>
    <tabColor rgb="FFFF0000"/>
  </sheetPr>
  <dimension ref="C2:V132"/>
  <sheetViews>
    <sheetView showGridLines="0" view="pageBreakPreview" topLeftCell="B46" zoomScaleNormal="100" zoomScaleSheetLayoutView="100" workbookViewId="0">
      <selection activeCell="F58" sqref="F58:J58"/>
    </sheetView>
  </sheetViews>
  <sheetFormatPr defaultRowHeight="15"/>
  <cols>
    <col min="3" max="3" width="14.140625" customWidth="1"/>
    <col min="4" max="5" width="10.140625" customWidth="1"/>
    <col min="6" max="6" width="11" customWidth="1"/>
    <col min="9" max="9" width="6.7109375" customWidth="1"/>
    <col min="10" max="10" width="6.28515625" customWidth="1"/>
    <col min="11" max="14" width="12.140625" customWidth="1"/>
  </cols>
  <sheetData>
    <row r="2" spans="3:21" ht="15.75">
      <c r="C2" s="340" t="s">
        <v>116</v>
      </c>
      <c r="D2" s="340"/>
      <c r="E2" s="340"/>
      <c r="F2" s="340"/>
      <c r="G2" s="340"/>
      <c r="H2" s="340"/>
      <c r="I2" s="340"/>
      <c r="J2" s="340"/>
      <c r="K2" s="340"/>
      <c r="L2" s="340"/>
      <c r="M2" s="340"/>
      <c r="N2" s="340"/>
      <c r="O2" s="340"/>
      <c r="P2" s="340"/>
      <c r="Q2" s="340"/>
      <c r="R2" s="340"/>
      <c r="S2" s="340"/>
      <c r="T2" s="340"/>
      <c r="U2" s="340"/>
    </row>
    <row r="3" spans="3:21">
      <c r="C3" s="9"/>
      <c r="D3" s="9"/>
      <c r="E3" s="9"/>
      <c r="F3" s="9"/>
      <c r="G3" s="9"/>
      <c r="H3" s="9"/>
      <c r="I3" s="9"/>
      <c r="J3" s="9"/>
      <c r="K3" s="9"/>
      <c r="L3" s="9"/>
      <c r="M3" s="9"/>
      <c r="N3" s="9"/>
      <c r="O3" s="9"/>
      <c r="P3" s="9"/>
      <c r="Q3" s="9"/>
      <c r="R3" s="9"/>
    </row>
    <row r="4" spans="3:21">
      <c r="C4" s="9"/>
      <c r="D4" s="9"/>
      <c r="E4" s="9"/>
      <c r="F4" s="9"/>
      <c r="G4" s="9"/>
      <c r="H4" s="9"/>
      <c r="I4" s="9"/>
      <c r="J4" s="9"/>
      <c r="K4" s="9"/>
      <c r="L4" s="9"/>
      <c r="M4" s="9"/>
      <c r="N4" s="9"/>
      <c r="O4" s="9"/>
      <c r="P4" s="9"/>
      <c r="Q4" s="9"/>
      <c r="R4" s="9"/>
    </row>
    <row r="5" spans="3:21">
      <c r="C5" s="9"/>
      <c r="D5" s="9"/>
      <c r="E5" s="9"/>
      <c r="F5" s="9"/>
      <c r="G5" s="9"/>
      <c r="H5" s="9"/>
      <c r="I5" s="9"/>
      <c r="J5" s="9"/>
      <c r="K5" s="9"/>
      <c r="L5" s="9"/>
      <c r="M5" s="9"/>
      <c r="N5" s="9"/>
      <c r="O5" s="9"/>
      <c r="P5" s="9"/>
      <c r="Q5" s="9"/>
      <c r="R5" s="9"/>
    </row>
    <row r="6" spans="3:21">
      <c r="C6" s="9"/>
      <c r="D6" s="9"/>
      <c r="E6" s="9"/>
      <c r="F6" s="9"/>
      <c r="G6" s="9"/>
      <c r="H6" s="9"/>
      <c r="I6" s="9"/>
      <c r="J6" s="9"/>
      <c r="K6" s="9"/>
      <c r="L6" s="9"/>
      <c r="M6" s="9"/>
      <c r="N6" s="9"/>
      <c r="O6" s="9"/>
      <c r="P6" s="9"/>
      <c r="Q6" s="9"/>
      <c r="R6" s="9"/>
    </row>
    <row r="7" spans="3:21">
      <c r="C7" s="9"/>
      <c r="D7" s="9"/>
      <c r="E7" s="9"/>
      <c r="F7" s="9"/>
      <c r="G7" s="9"/>
      <c r="H7" s="9"/>
      <c r="I7" s="9"/>
      <c r="J7" s="9"/>
      <c r="K7" s="9"/>
      <c r="L7" s="9"/>
      <c r="M7" s="9"/>
      <c r="N7" s="9"/>
      <c r="O7" s="9"/>
      <c r="P7" s="9"/>
      <c r="Q7" s="9"/>
      <c r="R7" s="9"/>
    </row>
    <row r="8" spans="3:21">
      <c r="C8" s="9"/>
      <c r="D8" s="9"/>
      <c r="E8" s="9"/>
      <c r="F8" s="9"/>
      <c r="G8" s="9"/>
      <c r="H8" s="9"/>
      <c r="I8" s="9"/>
      <c r="J8" s="9"/>
      <c r="K8" s="9"/>
      <c r="L8" s="9"/>
      <c r="M8" s="9"/>
      <c r="N8" s="9"/>
      <c r="O8" s="9"/>
      <c r="P8" s="9"/>
      <c r="Q8" s="9"/>
      <c r="R8" s="9"/>
    </row>
    <row r="9" spans="3:21" s="73" customFormat="1" ht="21">
      <c r="C9" s="337" t="s">
        <v>87</v>
      </c>
      <c r="D9" s="337"/>
      <c r="E9" s="337"/>
      <c r="F9" s="337"/>
      <c r="G9" s="337"/>
      <c r="H9" s="337"/>
      <c r="I9" s="337"/>
      <c r="J9" s="337"/>
      <c r="K9" s="337"/>
      <c r="L9" s="337"/>
      <c r="M9" s="337"/>
      <c r="N9" s="337"/>
      <c r="O9" s="337"/>
      <c r="P9" s="337"/>
      <c r="Q9" s="337"/>
      <c r="R9" s="337"/>
      <c r="S9" s="337"/>
      <c r="T9" s="337"/>
      <c r="U9" s="337"/>
    </row>
    <row r="10" spans="3:21" s="73" customFormat="1" ht="21">
      <c r="C10" s="337" t="s">
        <v>115</v>
      </c>
      <c r="D10" s="337"/>
      <c r="E10" s="337"/>
      <c r="F10" s="337"/>
      <c r="G10" s="337"/>
      <c r="H10" s="337"/>
      <c r="I10" s="337"/>
      <c r="J10" s="337"/>
      <c r="K10" s="337"/>
      <c r="L10" s="337"/>
      <c r="M10" s="337"/>
      <c r="N10" s="337"/>
      <c r="O10" s="337"/>
      <c r="P10" s="337"/>
      <c r="Q10" s="337"/>
      <c r="R10" s="337"/>
      <c r="S10" s="337"/>
      <c r="T10" s="337"/>
      <c r="U10" s="337"/>
    </row>
    <row r="11" spans="3:21">
      <c r="C11" s="7"/>
      <c r="D11" s="7"/>
      <c r="E11" s="8"/>
      <c r="F11" s="8"/>
      <c r="G11" s="8"/>
      <c r="H11" s="8"/>
      <c r="I11" s="8"/>
      <c r="J11" s="8"/>
      <c r="K11" s="8"/>
      <c r="L11" s="8"/>
      <c r="M11" s="8"/>
      <c r="N11" s="8"/>
      <c r="O11" s="8"/>
      <c r="P11" s="8"/>
      <c r="Q11" s="8"/>
      <c r="R11" s="8"/>
    </row>
    <row r="12" spans="3:21" s="29" customFormat="1" ht="15.75">
      <c r="C12" s="74"/>
      <c r="D12" s="74"/>
      <c r="E12" s="75"/>
      <c r="F12" s="75"/>
      <c r="G12" s="349" t="s">
        <v>5</v>
      </c>
      <c r="H12" s="349"/>
      <c r="I12" s="349"/>
      <c r="J12" s="350" t="s">
        <v>6</v>
      </c>
      <c r="K12" s="350"/>
      <c r="L12" s="349" t="s">
        <v>7</v>
      </c>
      <c r="M12" s="349"/>
      <c r="N12" s="350" t="s">
        <v>8</v>
      </c>
      <c r="O12" s="350"/>
      <c r="P12" s="350"/>
      <c r="Q12" s="75"/>
      <c r="R12" s="74"/>
    </row>
    <row r="13" spans="3:21" s="29" customFormat="1">
      <c r="C13" s="74"/>
      <c r="D13" s="74"/>
      <c r="E13" s="74"/>
      <c r="F13" s="74"/>
      <c r="G13" s="74"/>
      <c r="H13" s="74"/>
      <c r="I13" s="74"/>
      <c r="J13" s="74"/>
      <c r="K13" s="74"/>
      <c r="L13" s="74"/>
      <c r="M13" s="74"/>
      <c r="N13" s="74"/>
      <c r="O13" s="74"/>
      <c r="P13" s="74"/>
      <c r="Q13" s="74"/>
      <c r="R13" s="74"/>
    </row>
    <row r="14" spans="3:21" s="29" customFormat="1" ht="24" customHeight="1">
      <c r="C14" s="127" t="s">
        <v>96</v>
      </c>
      <c r="D14" s="67"/>
      <c r="E14" s="128">
        <v>392</v>
      </c>
      <c r="F14" s="128"/>
      <c r="G14" s="128"/>
      <c r="H14" s="128"/>
      <c r="I14" s="128"/>
      <c r="J14" s="132"/>
      <c r="K14" s="338" t="s">
        <v>88</v>
      </c>
      <c r="L14" s="338"/>
      <c r="M14" s="339" t="s">
        <v>112</v>
      </c>
      <c r="N14" s="339"/>
      <c r="O14" s="339"/>
      <c r="P14" s="339"/>
      <c r="Q14" s="339"/>
      <c r="R14" s="339"/>
      <c r="S14" s="67"/>
    </row>
    <row r="15" spans="3:21" s="29" customFormat="1" ht="24" customHeight="1">
      <c r="C15" s="26" t="s">
        <v>9</v>
      </c>
      <c r="D15" s="67"/>
      <c r="E15" s="133" t="s">
        <v>10</v>
      </c>
      <c r="F15" s="133"/>
      <c r="G15" s="133"/>
      <c r="H15" s="133"/>
      <c r="I15" s="133"/>
      <c r="J15" s="132"/>
      <c r="K15" s="344" t="s">
        <v>11</v>
      </c>
      <c r="L15" s="344"/>
      <c r="M15" s="339" t="s">
        <v>12</v>
      </c>
      <c r="N15" s="339"/>
      <c r="O15" s="339"/>
      <c r="P15" s="339"/>
      <c r="Q15" s="339"/>
      <c r="R15" s="339"/>
      <c r="S15" s="67"/>
    </row>
    <row r="16" spans="3:21" s="29" customFormat="1" ht="24" customHeight="1">
      <c r="C16" s="26" t="s">
        <v>13</v>
      </c>
      <c r="D16" s="127"/>
      <c r="E16" s="126" t="s">
        <v>14</v>
      </c>
      <c r="F16" s="126"/>
      <c r="G16" s="126"/>
      <c r="H16" s="126"/>
      <c r="I16" s="126"/>
      <c r="J16" s="132"/>
      <c r="K16" s="338" t="s">
        <v>15</v>
      </c>
      <c r="L16" s="338"/>
      <c r="M16" s="347" t="s">
        <v>16</v>
      </c>
      <c r="N16" s="347"/>
      <c r="O16" s="347"/>
      <c r="P16" s="347"/>
      <c r="Q16" s="347"/>
      <c r="R16" s="347"/>
      <c r="S16" s="67"/>
    </row>
    <row r="17" spans="3:19" s="29" customFormat="1" ht="24" customHeight="1">
      <c r="C17" s="26" t="s">
        <v>118</v>
      </c>
      <c r="D17" s="127"/>
      <c r="E17" s="126" t="s">
        <v>18</v>
      </c>
      <c r="F17" s="126"/>
      <c r="G17" s="126"/>
      <c r="H17" s="126"/>
      <c r="I17" s="126"/>
      <c r="J17" s="132"/>
      <c r="K17" s="346" t="s">
        <v>19</v>
      </c>
      <c r="L17" s="346"/>
      <c r="M17" s="129" t="s">
        <v>20</v>
      </c>
      <c r="N17" s="348">
        <v>3028</v>
      </c>
      <c r="O17" s="348"/>
      <c r="P17" s="348"/>
      <c r="Q17" s="348"/>
      <c r="R17" s="348"/>
      <c r="S17" s="67"/>
    </row>
    <row r="18" spans="3:19" s="29" customFormat="1" ht="24" customHeight="1">
      <c r="C18" s="26" t="s">
        <v>21</v>
      </c>
      <c r="D18" s="127"/>
      <c r="E18" s="130" t="s">
        <v>22</v>
      </c>
      <c r="F18" s="126"/>
      <c r="G18" s="126"/>
      <c r="H18" s="126"/>
      <c r="I18" s="126"/>
      <c r="J18" s="132"/>
      <c r="K18" s="344" t="s">
        <v>23</v>
      </c>
      <c r="L18" s="344"/>
      <c r="M18" s="125" t="s">
        <v>20</v>
      </c>
      <c r="N18" s="345">
        <f>(N17*12)/2504</f>
        <v>14.511182108626198</v>
      </c>
      <c r="O18" s="345"/>
      <c r="P18" s="345"/>
      <c r="Q18" s="345"/>
      <c r="R18" s="345"/>
      <c r="S18" s="67"/>
    </row>
    <row r="19" spans="3:19" s="29" customFormat="1" ht="24" customHeight="1">
      <c r="C19" s="26" t="s">
        <v>24</v>
      </c>
      <c r="D19" s="127"/>
      <c r="E19" s="126" t="s">
        <v>25</v>
      </c>
      <c r="F19" s="126"/>
      <c r="G19" s="126"/>
      <c r="H19" s="126"/>
      <c r="I19" s="126"/>
      <c r="J19" s="132"/>
      <c r="K19" s="346" t="s">
        <v>26</v>
      </c>
      <c r="L19" s="346"/>
      <c r="M19" s="125" t="s">
        <v>20</v>
      </c>
      <c r="N19" s="345">
        <f>N17/3</f>
        <v>1009.3333333333334</v>
      </c>
      <c r="O19" s="345"/>
      <c r="P19" s="345"/>
      <c r="Q19" s="345"/>
      <c r="R19" s="345"/>
      <c r="S19" s="67"/>
    </row>
    <row r="20" spans="3:19" s="29" customFormat="1" ht="24" customHeight="1" thickBot="1">
      <c r="C20" s="26" t="s">
        <v>27</v>
      </c>
      <c r="D20" s="127"/>
      <c r="E20" s="131" t="s">
        <v>28</v>
      </c>
      <c r="F20" s="131"/>
      <c r="G20" s="131"/>
      <c r="H20" s="131"/>
      <c r="I20" s="131"/>
      <c r="J20" s="132"/>
      <c r="K20" s="134"/>
      <c r="L20" s="132"/>
      <c r="M20" s="132"/>
      <c r="N20" s="132"/>
      <c r="O20" s="132"/>
      <c r="P20" s="134"/>
      <c r="Q20" s="134"/>
      <c r="R20" s="134"/>
      <c r="S20" s="67"/>
    </row>
    <row r="21" spans="3:19" s="29" customFormat="1" ht="24" customHeight="1">
      <c r="C21" s="27" t="s">
        <v>83</v>
      </c>
      <c r="D21" s="74"/>
      <c r="E21" s="30" t="s">
        <v>84</v>
      </c>
      <c r="F21" s="30"/>
      <c r="G21" s="30"/>
      <c r="H21" s="30"/>
      <c r="I21" s="30"/>
      <c r="J21" s="74"/>
      <c r="K21" s="341" t="s">
        <v>29</v>
      </c>
      <c r="L21" s="342"/>
      <c r="M21" s="342"/>
      <c r="N21" s="343"/>
      <c r="O21" s="341" t="s">
        <v>30</v>
      </c>
      <c r="P21" s="342"/>
      <c r="Q21" s="342"/>
      <c r="R21" s="343"/>
    </row>
    <row r="22" spans="3:19" s="29" customFormat="1" ht="24" customHeight="1">
      <c r="C22" s="27" t="s">
        <v>85</v>
      </c>
      <c r="D22" s="74"/>
      <c r="E22" s="30"/>
      <c r="F22" s="30"/>
      <c r="G22" s="30"/>
      <c r="H22" s="30"/>
      <c r="I22" s="30"/>
      <c r="J22" s="74"/>
      <c r="K22" s="314" t="s">
        <v>113</v>
      </c>
      <c r="L22" s="315"/>
      <c r="M22" s="315"/>
      <c r="N22" s="316"/>
      <c r="O22" s="77" t="s">
        <v>31</v>
      </c>
      <c r="P22" s="13"/>
      <c r="Q22" s="78" t="s">
        <v>32</v>
      </c>
      <c r="R22" s="79"/>
    </row>
    <row r="23" spans="3:19" s="29" customFormat="1" ht="16.5" thickBot="1">
      <c r="J23" s="31"/>
      <c r="K23" s="317" t="s">
        <v>33</v>
      </c>
      <c r="L23" s="318"/>
      <c r="M23" s="318"/>
      <c r="N23" s="319"/>
      <c r="O23" s="80" t="s">
        <v>34</v>
      </c>
      <c r="P23" s="81"/>
      <c r="Q23" s="82" t="s">
        <v>35</v>
      </c>
      <c r="R23" s="83"/>
    </row>
    <row r="24" spans="3:19" s="29" customFormat="1" ht="15.75">
      <c r="C24" s="74"/>
      <c r="D24" s="74"/>
      <c r="E24" s="74"/>
      <c r="F24" s="74"/>
      <c r="G24" s="31"/>
      <c r="H24" s="31"/>
      <c r="I24" s="31"/>
      <c r="J24" s="31"/>
      <c r="K24" s="320" t="s">
        <v>36</v>
      </c>
      <c r="L24" s="321"/>
      <c r="M24" s="321"/>
      <c r="N24" s="322"/>
      <c r="O24" s="84"/>
      <c r="P24" s="84"/>
      <c r="Q24" s="84"/>
      <c r="R24" s="84"/>
      <c r="S24" s="84"/>
    </row>
    <row r="25" spans="3:19" s="29" customFormat="1" ht="15.75">
      <c r="C25" s="74"/>
      <c r="D25" s="74"/>
      <c r="E25" s="74"/>
      <c r="F25" s="74"/>
      <c r="G25" s="31"/>
      <c r="H25" s="31"/>
      <c r="I25" s="31"/>
      <c r="J25" s="31"/>
      <c r="K25" s="323" t="s">
        <v>37</v>
      </c>
      <c r="L25" s="324"/>
      <c r="M25" s="324"/>
      <c r="N25" s="325"/>
      <c r="O25" s="84"/>
      <c r="P25" s="84"/>
      <c r="Q25" s="84"/>
      <c r="R25" s="84"/>
      <c r="S25" s="84"/>
    </row>
    <row r="26" spans="3:19" s="29" customFormat="1" ht="15.75">
      <c r="C26" s="74"/>
      <c r="D26" s="74"/>
      <c r="E26" s="74"/>
      <c r="F26" s="74"/>
      <c r="G26" s="31"/>
      <c r="H26" s="31"/>
      <c r="I26" s="31"/>
      <c r="J26" s="31"/>
      <c r="K26" s="85" t="s">
        <v>38</v>
      </c>
      <c r="L26" s="86" t="s">
        <v>39</v>
      </c>
      <c r="M26" s="86" t="s">
        <v>40</v>
      </c>
      <c r="N26" s="44" t="s">
        <v>41</v>
      </c>
      <c r="O26" s="84"/>
      <c r="P26" s="84"/>
      <c r="Q26" s="84"/>
      <c r="R26" s="84"/>
      <c r="S26" s="84"/>
    </row>
    <row r="27" spans="3:19" s="29" customFormat="1" ht="15.75">
      <c r="C27" s="74"/>
      <c r="D27" s="74"/>
      <c r="E27" s="74"/>
      <c r="F27" s="74"/>
      <c r="G27" s="31"/>
      <c r="H27" s="31"/>
      <c r="I27" s="31"/>
      <c r="J27" s="31"/>
      <c r="K27" s="87" t="s">
        <v>42</v>
      </c>
      <c r="L27" s="88">
        <v>0.3125</v>
      </c>
      <c r="M27" s="47">
        <v>0.6875</v>
      </c>
      <c r="N27" s="48"/>
      <c r="O27" s="84"/>
      <c r="P27" s="84"/>
      <c r="Q27" s="84"/>
      <c r="R27" s="84"/>
      <c r="S27" s="84"/>
    </row>
    <row r="28" spans="3:19" s="29" customFormat="1" ht="15.75">
      <c r="C28" s="74"/>
      <c r="D28" s="74"/>
      <c r="E28" s="74"/>
      <c r="F28" s="74"/>
      <c r="G28" s="31"/>
      <c r="H28" s="31"/>
      <c r="I28" s="31"/>
      <c r="J28" s="31"/>
      <c r="K28" s="87" t="s">
        <v>43</v>
      </c>
      <c r="L28" s="88">
        <v>0.33333333333333331</v>
      </c>
      <c r="M28" s="46">
        <v>0.70833333333333337</v>
      </c>
      <c r="N28" s="48"/>
      <c r="O28" s="84"/>
      <c r="P28" s="84"/>
      <c r="Q28" s="84"/>
      <c r="R28" s="84"/>
      <c r="S28" s="84"/>
    </row>
    <row r="29" spans="3:19" s="29" customFormat="1" ht="16.5" thickBot="1">
      <c r="C29" s="74"/>
      <c r="D29" s="74"/>
      <c r="E29" s="74"/>
      <c r="F29" s="74"/>
      <c r="G29" s="31"/>
      <c r="H29" s="31"/>
      <c r="I29" s="31"/>
      <c r="J29" s="31"/>
      <c r="K29" s="89" t="s">
        <v>44</v>
      </c>
      <c r="L29" s="90">
        <v>0.35416666666666669</v>
      </c>
      <c r="M29" s="50">
        <v>0.72916666666666663</v>
      </c>
      <c r="N29" s="51" t="s">
        <v>41</v>
      </c>
      <c r="O29" s="84"/>
      <c r="P29" s="84"/>
      <c r="Q29" s="84"/>
      <c r="R29" s="84"/>
      <c r="S29" s="84"/>
    </row>
    <row r="30" spans="3:19" s="29" customFormat="1" ht="16.5" thickBot="1">
      <c r="C30" s="74"/>
      <c r="D30" s="74"/>
      <c r="E30" s="74"/>
      <c r="F30" s="74"/>
      <c r="G30" s="31"/>
      <c r="H30" s="31"/>
      <c r="I30" s="31"/>
      <c r="J30" s="31"/>
      <c r="K30" s="91"/>
      <c r="L30" s="91"/>
      <c r="M30" s="91"/>
      <c r="N30" s="91"/>
      <c r="O30" s="84"/>
      <c r="P30" s="84"/>
      <c r="Q30" s="84"/>
      <c r="R30" s="84"/>
      <c r="S30" s="84"/>
    </row>
    <row r="31" spans="3:19" s="29" customFormat="1" ht="25.5" customHeight="1">
      <c r="C31" s="27"/>
      <c r="D31" s="27"/>
      <c r="E31" s="27"/>
      <c r="F31" s="27"/>
      <c r="G31" s="31"/>
      <c r="H31" s="31"/>
      <c r="I31" s="326" t="s">
        <v>105</v>
      </c>
      <c r="J31" s="327"/>
      <c r="K31" s="328"/>
      <c r="L31" s="16" t="s">
        <v>56</v>
      </c>
      <c r="M31" s="16" t="s">
        <v>57</v>
      </c>
      <c r="N31" s="16" t="s">
        <v>58</v>
      </c>
      <c r="O31" s="16" t="s">
        <v>59</v>
      </c>
      <c r="P31" s="17" t="s">
        <v>60</v>
      </c>
      <c r="Q31" s="41"/>
      <c r="R31" s="41"/>
      <c r="S31" s="84"/>
    </row>
    <row r="32" spans="3:19" s="29" customFormat="1" ht="24.75" customHeight="1">
      <c r="C32" s="27"/>
      <c r="D32" s="27"/>
      <c r="E32" s="27"/>
      <c r="F32" s="27"/>
      <c r="G32" s="31"/>
      <c r="H32" s="31"/>
      <c r="I32" s="329"/>
      <c r="J32" s="330"/>
      <c r="K32" s="331"/>
      <c r="L32" s="18">
        <f>$P$99</f>
        <v>6.1874999999999991</v>
      </c>
      <c r="M32" s="18">
        <f>$Q$99+$R$99</f>
        <v>16.250000000000004</v>
      </c>
      <c r="N32" s="18">
        <f>$S$99</f>
        <v>0</v>
      </c>
      <c r="O32" s="18">
        <f>$T$99</f>
        <v>0</v>
      </c>
      <c r="P32" s="19">
        <f>$U$99</f>
        <v>0</v>
      </c>
      <c r="Q32" s="41"/>
      <c r="R32" s="41"/>
      <c r="S32" s="84"/>
    </row>
    <row r="33" spans="3:19" s="29" customFormat="1" ht="18">
      <c r="C33" s="27"/>
      <c r="D33" s="27"/>
      <c r="E33" s="27"/>
      <c r="F33" s="27"/>
      <c r="G33" s="31"/>
      <c r="H33" s="31"/>
      <c r="I33" s="332" t="s">
        <v>107</v>
      </c>
      <c r="J33" s="333"/>
      <c r="K33" s="333"/>
      <c r="L33" s="20">
        <f>$N$18</f>
        <v>14.511182108626198</v>
      </c>
      <c r="M33" s="20">
        <f t="shared" ref="M33:P33" si="0">$N$18</f>
        <v>14.511182108626198</v>
      </c>
      <c r="N33" s="20">
        <f t="shared" si="0"/>
        <v>14.511182108626198</v>
      </c>
      <c r="O33" s="20">
        <f t="shared" si="0"/>
        <v>14.511182108626198</v>
      </c>
      <c r="P33" s="20">
        <f t="shared" si="0"/>
        <v>14.511182108626198</v>
      </c>
      <c r="Q33" s="41"/>
      <c r="R33" s="41"/>
      <c r="S33" s="84"/>
    </row>
    <row r="34" spans="3:19" s="29" customFormat="1" ht="18.75" thickBot="1">
      <c r="C34" s="27"/>
      <c r="D34" s="27"/>
      <c r="E34" s="27"/>
      <c r="F34" s="27"/>
      <c r="G34" s="31"/>
      <c r="H34" s="31"/>
      <c r="I34" s="334" t="s">
        <v>108</v>
      </c>
      <c r="J34" s="335"/>
      <c r="K34" s="336"/>
      <c r="L34" s="21">
        <f>L32*L33</f>
        <v>89.787939297124581</v>
      </c>
      <c r="M34" s="21">
        <f t="shared" ref="M34:P34" si="1">M32*M33</f>
        <v>235.80670926517575</v>
      </c>
      <c r="N34" s="21">
        <f t="shared" si="1"/>
        <v>0</v>
      </c>
      <c r="O34" s="21">
        <f t="shared" si="1"/>
        <v>0</v>
      </c>
      <c r="P34" s="22">
        <f t="shared" si="1"/>
        <v>0</v>
      </c>
      <c r="Q34" s="41"/>
      <c r="R34" s="41"/>
      <c r="S34" s="84"/>
    </row>
    <row r="35" spans="3:19" s="29" customFormat="1" ht="15.75">
      <c r="C35" s="27"/>
      <c r="D35" s="27"/>
      <c r="E35" s="27"/>
      <c r="F35" s="27"/>
      <c r="G35" s="31"/>
      <c r="H35" s="31"/>
      <c r="I35" s="31"/>
      <c r="J35" s="31"/>
      <c r="K35" s="52"/>
      <c r="L35" s="52"/>
      <c r="M35" s="52"/>
      <c r="N35" s="52"/>
      <c r="O35" s="41"/>
      <c r="P35" s="41"/>
      <c r="Q35" s="41"/>
      <c r="R35" s="41"/>
      <c r="S35" s="84"/>
    </row>
    <row r="36" spans="3:19" s="29" customFormat="1" ht="15.75">
      <c r="C36" s="27"/>
      <c r="D36" s="27"/>
      <c r="E36" s="27"/>
      <c r="F36" s="27"/>
      <c r="G36" s="31"/>
      <c r="H36" s="31"/>
      <c r="I36" s="31"/>
      <c r="J36" s="31"/>
      <c r="K36" s="52"/>
      <c r="L36" s="53"/>
      <c r="M36" s="52"/>
      <c r="N36" s="52"/>
      <c r="O36" s="41"/>
      <c r="P36" s="41"/>
      <c r="Q36" s="41"/>
      <c r="R36" s="41"/>
      <c r="S36" s="84"/>
    </row>
    <row r="37" spans="3:19" s="67" customFormat="1" ht="18">
      <c r="C37" s="66"/>
      <c r="D37" s="72" t="s">
        <v>103</v>
      </c>
      <c r="E37" s="66"/>
      <c r="F37" s="66"/>
      <c r="G37" s="68"/>
      <c r="H37" s="68"/>
      <c r="I37" s="72"/>
      <c r="J37" s="68"/>
      <c r="K37" s="70"/>
      <c r="L37" s="71"/>
      <c r="M37" s="70"/>
      <c r="N37" s="70"/>
      <c r="O37" s="69"/>
      <c r="P37" s="69"/>
      <c r="Q37" s="69"/>
      <c r="R37" s="69"/>
      <c r="S37" s="119"/>
    </row>
    <row r="38" spans="3:19" s="67" customFormat="1" ht="18">
      <c r="C38" s="66"/>
      <c r="D38" s="66"/>
      <c r="E38" s="66"/>
      <c r="F38" s="66"/>
      <c r="G38" s="68"/>
      <c r="H38" s="68"/>
      <c r="I38" s="68"/>
      <c r="J38" s="68"/>
      <c r="K38" s="70"/>
      <c r="L38" s="71"/>
      <c r="M38" s="70"/>
      <c r="N38" s="70"/>
      <c r="O38" s="69"/>
      <c r="P38" s="69"/>
      <c r="Q38" s="69"/>
      <c r="R38" s="69"/>
      <c r="S38" s="119"/>
    </row>
    <row r="39" spans="3:19" s="67" customFormat="1" ht="18">
      <c r="C39" s="66"/>
      <c r="D39" s="25" t="s">
        <v>56</v>
      </c>
      <c r="E39" s="66" t="s">
        <v>97</v>
      </c>
      <c r="F39" s="66"/>
      <c r="G39" s="68"/>
      <c r="H39" s="68"/>
      <c r="I39" s="68" t="s">
        <v>104</v>
      </c>
      <c r="J39" s="27" t="s">
        <v>106</v>
      </c>
      <c r="K39" s="70"/>
      <c r="L39" s="71"/>
      <c r="M39" s="68" t="s">
        <v>104</v>
      </c>
      <c r="N39" s="124">
        <f>$L$34</f>
        <v>89.787939297124581</v>
      </c>
      <c r="O39" s="69"/>
      <c r="P39" s="69"/>
      <c r="Q39" s="69"/>
      <c r="R39" s="69"/>
      <c r="S39" s="119"/>
    </row>
    <row r="40" spans="3:19" s="67" customFormat="1" ht="18">
      <c r="C40" s="66"/>
      <c r="D40" s="25"/>
      <c r="E40" s="66"/>
      <c r="F40" s="66"/>
      <c r="G40" s="68"/>
      <c r="H40" s="68"/>
      <c r="I40" s="68"/>
      <c r="J40" s="31"/>
      <c r="K40" s="70"/>
      <c r="L40" s="71"/>
      <c r="M40" s="68"/>
      <c r="N40" s="124"/>
      <c r="O40" s="69"/>
      <c r="P40" s="69"/>
      <c r="Q40" s="69"/>
      <c r="R40" s="69"/>
      <c r="S40" s="119"/>
    </row>
    <row r="41" spans="3:19" s="67" customFormat="1" ht="18">
      <c r="C41" s="66"/>
      <c r="D41" s="25" t="s">
        <v>57</v>
      </c>
      <c r="E41" s="66" t="s">
        <v>98</v>
      </c>
      <c r="F41" s="66"/>
      <c r="G41" s="68"/>
      <c r="H41" s="68"/>
      <c r="I41" s="68" t="s">
        <v>104</v>
      </c>
      <c r="J41" s="27" t="s">
        <v>106</v>
      </c>
      <c r="K41" s="70"/>
      <c r="L41" s="71"/>
      <c r="M41" s="68" t="s">
        <v>104</v>
      </c>
      <c r="N41" s="124">
        <f>$M$34</f>
        <v>235.80670926517575</v>
      </c>
      <c r="O41" s="69"/>
      <c r="P41" s="69"/>
      <c r="Q41" s="69"/>
      <c r="R41" s="69"/>
      <c r="S41" s="119"/>
    </row>
    <row r="42" spans="3:19" s="67" customFormat="1" ht="18">
      <c r="C42" s="66"/>
      <c r="D42" s="25"/>
      <c r="E42" s="66" t="s">
        <v>99</v>
      </c>
      <c r="F42" s="66"/>
      <c r="G42" s="68"/>
      <c r="H42" s="68"/>
      <c r="I42" s="68"/>
      <c r="J42" s="31"/>
      <c r="K42" s="70"/>
      <c r="L42" s="71"/>
      <c r="M42" s="68"/>
      <c r="N42" s="124"/>
      <c r="O42" s="69"/>
      <c r="P42" s="69"/>
      <c r="Q42" s="69"/>
      <c r="R42" s="69"/>
      <c r="S42" s="119"/>
    </row>
    <row r="43" spans="3:19" s="67" customFormat="1" ht="18">
      <c r="C43" s="66"/>
      <c r="D43" s="25"/>
      <c r="E43" s="66"/>
      <c r="F43" s="66"/>
      <c r="G43" s="68"/>
      <c r="H43" s="68"/>
      <c r="I43" s="68"/>
      <c r="J43" s="31"/>
      <c r="K43" s="70"/>
      <c r="L43" s="71"/>
      <c r="M43" s="68"/>
      <c r="N43" s="124"/>
      <c r="O43" s="69"/>
      <c r="P43" s="69"/>
      <c r="Q43" s="69"/>
      <c r="R43" s="69"/>
      <c r="S43" s="119"/>
    </row>
    <row r="44" spans="3:19" s="67" customFormat="1" ht="18">
      <c r="C44" s="66"/>
      <c r="D44" s="25" t="s">
        <v>58</v>
      </c>
      <c r="E44" s="66" t="s">
        <v>100</v>
      </c>
      <c r="F44" s="66"/>
      <c r="G44" s="68"/>
      <c r="H44" s="68"/>
      <c r="I44" s="68" t="s">
        <v>104</v>
      </c>
      <c r="J44" s="27" t="s">
        <v>106</v>
      </c>
      <c r="K44" s="70"/>
      <c r="L44" s="71"/>
      <c r="M44" s="68" t="s">
        <v>104</v>
      </c>
      <c r="N44" s="124">
        <f>$N$34</f>
        <v>0</v>
      </c>
      <c r="O44" s="69"/>
      <c r="P44" s="69"/>
      <c r="Q44" s="69"/>
      <c r="R44" s="69"/>
      <c r="S44" s="119"/>
    </row>
    <row r="45" spans="3:19" s="67" customFormat="1" ht="18">
      <c r="C45" s="66"/>
      <c r="D45" s="25"/>
      <c r="E45" s="66"/>
      <c r="F45" s="66"/>
      <c r="G45" s="68"/>
      <c r="H45" s="68"/>
      <c r="I45" s="68"/>
      <c r="J45" s="31"/>
      <c r="K45" s="70"/>
      <c r="L45" s="70"/>
      <c r="M45" s="68"/>
      <c r="N45" s="124"/>
      <c r="O45" s="69"/>
      <c r="P45" s="69"/>
      <c r="Q45" s="69"/>
      <c r="R45" s="69"/>
      <c r="S45" s="119"/>
    </row>
    <row r="46" spans="3:19" s="67" customFormat="1" ht="18">
      <c r="C46" s="66"/>
      <c r="D46" s="25" t="s">
        <v>59</v>
      </c>
      <c r="E46" s="66" t="s">
        <v>101</v>
      </c>
      <c r="F46" s="66"/>
      <c r="G46" s="68"/>
      <c r="H46" s="68"/>
      <c r="I46" s="68" t="s">
        <v>104</v>
      </c>
      <c r="J46" s="27" t="s">
        <v>106</v>
      </c>
      <c r="K46" s="70"/>
      <c r="L46" s="70"/>
      <c r="M46" s="68" t="s">
        <v>104</v>
      </c>
      <c r="N46" s="124">
        <f>$O$34</f>
        <v>0</v>
      </c>
      <c r="O46" s="69"/>
      <c r="P46" s="69"/>
      <c r="Q46" s="69"/>
      <c r="R46" s="69"/>
      <c r="S46" s="119"/>
    </row>
    <row r="47" spans="3:19" s="67" customFormat="1" ht="18">
      <c r="C47" s="66"/>
      <c r="D47" s="25"/>
      <c r="E47" s="66"/>
      <c r="F47" s="66"/>
      <c r="G47" s="68"/>
      <c r="H47" s="68"/>
      <c r="I47" s="68"/>
      <c r="J47" s="31"/>
      <c r="K47" s="70"/>
      <c r="L47" s="70"/>
      <c r="M47" s="68"/>
      <c r="N47" s="124"/>
      <c r="O47" s="69"/>
      <c r="P47" s="69"/>
      <c r="Q47" s="69"/>
      <c r="R47" s="69"/>
      <c r="S47" s="119"/>
    </row>
    <row r="48" spans="3:19" s="67" customFormat="1" ht="18">
      <c r="C48" s="66"/>
      <c r="D48" s="25" t="s">
        <v>60</v>
      </c>
      <c r="E48" s="66" t="s">
        <v>102</v>
      </c>
      <c r="F48" s="66"/>
      <c r="G48" s="68"/>
      <c r="H48" s="68"/>
      <c r="I48" s="68" t="s">
        <v>104</v>
      </c>
      <c r="J48" s="27" t="s">
        <v>106</v>
      </c>
      <c r="K48" s="70"/>
      <c r="L48" s="70"/>
      <c r="M48" s="68" t="s">
        <v>104</v>
      </c>
      <c r="N48" s="124">
        <f>$P$34</f>
        <v>0</v>
      </c>
      <c r="O48" s="69"/>
      <c r="P48" s="69"/>
      <c r="Q48" s="69"/>
      <c r="R48" s="69"/>
      <c r="S48" s="119"/>
    </row>
    <row r="49" spans="3:22" s="67" customFormat="1" ht="18">
      <c r="C49" s="66"/>
      <c r="D49" s="25"/>
      <c r="E49" s="66"/>
      <c r="F49" s="66"/>
      <c r="G49" s="68"/>
      <c r="H49" s="68"/>
      <c r="I49" s="68"/>
      <c r="J49" s="66"/>
      <c r="K49" s="70"/>
      <c r="L49" s="70"/>
      <c r="M49" s="68"/>
      <c r="N49" s="124"/>
      <c r="O49" s="69"/>
      <c r="P49" s="69"/>
      <c r="Q49" s="69"/>
      <c r="R49" s="69"/>
      <c r="S49" s="119"/>
    </row>
    <row r="50" spans="3:22" s="67" customFormat="1" ht="18.75" thickBot="1">
      <c r="C50" s="66"/>
      <c r="D50" s="66"/>
      <c r="E50" s="66"/>
      <c r="F50" s="66"/>
      <c r="G50" s="68"/>
      <c r="H50" s="68"/>
      <c r="I50" s="68"/>
      <c r="J50" s="68"/>
      <c r="K50" s="70"/>
      <c r="L50" s="70"/>
      <c r="M50" s="68"/>
      <c r="N50" s="123">
        <f>SUM(N39:N48)</f>
        <v>325.59464856230034</v>
      </c>
      <c r="O50" s="69"/>
      <c r="P50" s="69"/>
      <c r="Q50" s="69"/>
      <c r="R50" s="69"/>
      <c r="S50" s="119"/>
    </row>
    <row r="51" spans="3:22" s="29" customFormat="1" ht="16.5" thickTop="1">
      <c r="C51" s="27"/>
      <c r="D51" s="27"/>
      <c r="E51" s="27"/>
      <c r="F51" s="27"/>
      <c r="G51" s="31"/>
      <c r="H51" s="31"/>
      <c r="I51" s="31"/>
      <c r="J51" s="31"/>
      <c r="K51" s="52"/>
      <c r="L51" s="52"/>
      <c r="M51" s="52"/>
      <c r="N51" s="52"/>
      <c r="O51" s="41"/>
      <c r="P51" s="41"/>
      <c r="Q51" s="41"/>
      <c r="R51" s="41"/>
      <c r="S51" s="84"/>
    </row>
    <row r="52" spans="3:22" s="29" customFormat="1" ht="15.75">
      <c r="C52" s="74"/>
      <c r="D52" s="74"/>
      <c r="E52" s="74"/>
      <c r="F52" s="74"/>
      <c r="G52" s="31"/>
      <c r="H52" s="31"/>
      <c r="I52" s="31"/>
      <c r="J52" s="31"/>
      <c r="K52" s="91"/>
      <c r="L52" s="91"/>
      <c r="M52" s="91"/>
      <c r="N52" s="91"/>
      <c r="O52" s="84"/>
      <c r="P52" s="84"/>
      <c r="Q52" s="84"/>
      <c r="R52" s="84"/>
      <c r="S52" s="84"/>
    </row>
    <row r="53" spans="3:22" s="29" customFormat="1" ht="15" customHeight="1">
      <c r="C53" s="291" t="s">
        <v>46</v>
      </c>
      <c r="D53" s="292"/>
      <c r="E53" s="92"/>
      <c r="F53" s="297" t="s">
        <v>47</v>
      </c>
      <c r="G53" s="298"/>
      <c r="H53" s="298"/>
      <c r="I53" s="298"/>
      <c r="J53" s="299"/>
      <c r="K53" s="248" t="s">
        <v>48</v>
      </c>
      <c r="L53" s="249"/>
      <c r="M53" s="249"/>
      <c r="N53" s="249"/>
      <c r="O53" s="250"/>
      <c r="P53" s="302" t="s">
        <v>49</v>
      </c>
      <c r="Q53" s="303"/>
      <c r="R53" s="248" t="s">
        <v>50</v>
      </c>
      <c r="S53" s="250"/>
      <c r="T53" s="248" t="s">
        <v>51</v>
      </c>
      <c r="U53" s="250"/>
    </row>
    <row r="54" spans="3:22" s="29" customFormat="1" ht="15.75">
      <c r="C54" s="293"/>
      <c r="D54" s="294"/>
      <c r="E54" s="93" t="s">
        <v>52</v>
      </c>
      <c r="F54" s="300"/>
      <c r="G54" s="269"/>
      <c r="H54" s="269"/>
      <c r="I54" s="269"/>
      <c r="J54" s="301"/>
      <c r="K54" s="251"/>
      <c r="L54" s="252"/>
      <c r="M54" s="252"/>
      <c r="N54" s="252"/>
      <c r="O54" s="253"/>
      <c r="P54" s="304"/>
      <c r="Q54" s="305"/>
      <c r="R54" s="251"/>
      <c r="S54" s="253"/>
      <c r="T54" s="251"/>
      <c r="U54" s="253"/>
    </row>
    <row r="55" spans="3:22" s="29" customFormat="1" ht="15.75">
      <c r="C55" s="293"/>
      <c r="D55" s="294"/>
      <c r="E55" s="93" t="s">
        <v>53</v>
      </c>
      <c r="F55" s="308" t="s">
        <v>86</v>
      </c>
      <c r="G55" s="309"/>
      <c r="H55" s="309"/>
      <c r="I55" s="309"/>
      <c r="J55" s="310"/>
      <c r="K55" s="285" t="s">
        <v>55</v>
      </c>
      <c r="L55" s="286"/>
      <c r="M55" s="246" t="s">
        <v>93</v>
      </c>
      <c r="N55" s="246" t="s">
        <v>94</v>
      </c>
      <c r="O55" s="246" t="s">
        <v>95</v>
      </c>
      <c r="P55" s="54" t="s">
        <v>56</v>
      </c>
      <c r="Q55" s="55" t="s">
        <v>57</v>
      </c>
      <c r="R55" s="56" t="s">
        <v>58</v>
      </c>
      <c r="S55" s="56" t="s">
        <v>59</v>
      </c>
      <c r="T55" s="56" t="s">
        <v>60</v>
      </c>
      <c r="U55" s="56" t="s">
        <v>61</v>
      </c>
    </row>
    <row r="56" spans="3:22" s="29" customFormat="1" ht="15.75">
      <c r="C56" s="295"/>
      <c r="D56" s="296"/>
      <c r="E56" s="94"/>
      <c r="F56" s="311"/>
      <c r="G56" s="312"/>
      <c r="H56" s="312"/>
      <c r="I56" s="312"/>
      <c r="J56" s="313"/>
      <c r="K56" s="14" t="s">
        <v>62</v>
      </c>
      <c r="L56" s="14" t="s">
        <v>63</v>
      </c>
      <c r="M56" s="247"/>
      <c r="N56" s="247"/>
      <c r="O56" s="247"/>
      <c r="P56" s="15" t="s">
        <v>64</v>
      </c>
      <c r="Q56" s="14" t="s">
        <v>45</v>
      </c>
      <c r="R56" s="14" t="s">
        <v>64</v>
      </c>
      <c r="S56" s="14" t="s">
        <v>45</v>
      </c>
      <c r="T56" s="14" t="s">
        <v>64</v>
      </c>
      <c r="U56" s="14" t="s">
        <v>45</v>
      </c>
    </row>
    <row r="57" spans="3:22" s="29" customFormat="1" ht="18" customHeight="1">
      <c r="C57" s="272">
        <v>44636</v>
      </c>
      <c r="D57" s="272"/>
      <c r="E57" s="57" t="s">
        <v>56</v>
      </c>
      <c r="F57" s="273" t="s">
        <v>65</v>
      </c>
      <c r="G57" s="274"/>
      <c r="H57" s="274"/>
      <c r="I57" s="274"/>
      <c r="J57" s="275"/>
      <c r="K57" s="58">
        <v>0.25</v>
      </c>
      <c r="L57" s="58">
        <v>0.3125</v>
      </c>
      <c r="M57" s="59">
        <f>L57-K57</f>
        <v>6.25E-2</v>
      </c>
      <c r="N57" s="58"/>
      <c r="O57" s="59">
        <f>M57-N57</f>
        <v>6.25E-2</v>
      </c>
      <c r="P57" s="60">
        <f t="shared" ref="P57:P74" si="2">IF(E57=$P$55,O57,0)</f>
        <v>6.25E-2</v>
      </c>
      <c r="Q57" s="60">
        <f t="shared" ref="Q57:Q74" si="3">IF(E57=$Q$55,O57,0)</f>
        <v>0</v>
      </c>
      <c r="R57" s="60">
        <f t="shared" ref="R57:R74" si="4">IF(E57=$R$55,O57,0)</f>
        <v>0</v>
      </c>
      <c r="S57" s="60">
        <f t="shared" ref="S57:S74" si="5">IF(E57=$S$55,O57,0)</f>
        <v>0</v>
      </c>
      <c r="T57" s="60">
        <f t="shared" ref="T57:T74" si="6">IF(E57=$T$55,O57,0)</f>
        <v>0</v>
      </c>
      <c r="U57" s="60">
        <f t="shared" ref="U57:U74" si="7">IF(E57=$U$55,O57,0)</f>
        <v>0</v>
      </c>
      <c r="V57" s="95"/>
    </row>
    <row r="58" spans="3:22" s="29" customFormat="1" ht="18" customHeight="1">
      <c r="C58" s="272"/>
      <c r="D58" s="272"/>
      <c r="E58" s="57" t="s">
        <v>56</v>
      </c>
      <c r="F58" s="273" t="s">
        <v>65</v>
      </c>
      <c r="G58" s="274"/>
      <c r="H58" s="274"/>
      <c r="I58" s="274"/>
      <c r="J58" s="275"/>
      <c r="K58" s="58">
        <v>0.72916666666666663</v>
      </c>
      <c r="L58" s="58">
        <v>0.79166666666666663</v>
      </c>
      <c r="M58" s="59">
        <f t="shared" ref="M58:M74" si="8">L58-K58</f>
        <v>6.25E-2</v>
      </c>
      <c r="N58" s="58"/>
      <c r="O58" s="59">
        <f t="shared" ref="O58:O74" si="9">M58-N58</f>
        <v>6.25E-2</v>
      </c>
      <c r="P58" s="60">
        <f t="shared" si="2"/>
        <v>6.25E-2</v>
      </c>
      <c r="Q58" s="60">
        <f t="shared" si="3"/>
        <v>0</v>
      </c>
      <c r="R58" s="60">
        <f t="shared" si="4"/>
        <v>0</v>
      </c>
      <c r="S58" s="60">
        <f t="shared" si="5"/>
        <v>0</v>
      </c>
      <c r="T58" s="60">
        <f t="shared" si="6"/>
        <v>0</v>
      </c>
      <c r="U58" s="60">
        <f t="shared" si="7"/>
        <v>0</v>
      </c>
      <c r="V58" s="95"/>
    </row>
    <row r="59" spans="3:22" s="29" customFormat="1" ht="18" customHeight="1">
      <c r="C59" s="272"/>
      <c r="D59" s="272"/>
      <c r="E59" s="57" t="s">
        <v>56</v>
      </c>
      <c r="F59" s="273" t="s">
        <v>65</v>
      </c>
      <c r="G59" s="274"/>
      <c r="H59" s="274"/>
      <c r="I59" s="274"/>
      <c r="J59" s="275"/>
      <c r="K59" s="58">
        <v>0.8125</v>
      </c>
      <c r="L59" s="58">
        <v>0.91666666666666663</v>
      </c>
      <c r="M59" s="59">
        <f t="shared" ref="M59" si="10">L59-K59</f>
        <v>0.10416666666666663</v>
      </c>
      <c r="N59" s="58"/>
      <c r="O59" s="59">
        <f t="shared" ref="O59" si="11">M59-N59</f>
        <v>0.10416666666666663</v>
      </c>
      <c r="P59" s="60">
        <f t="shared" si="2"/>
        <v>0.10416666666666663</v>
      </c>
      <c r="Q59" s="60">
        <f t="shared" si="3"/>
        <v>0</v>
      </c>
      <c r="R59" s="60">
        <f t="shared" si="4"/>
        <v>0</v>
      </c>
      <c r="S59" s="60">
        <f t="shared" si="5"/>
        <v>0</v>
      </c>
      <c r="T59" s="60">
        <f t="shared" si="6"/>
        <v>0</v>
      </c>
      <c r="U59" s="60">
        <f t="shared" si="7"/>
        <v>0</v>
      </c>
      <c r="V59" s="95"/>
    </row>
    <row r="60" spans="3:22" s="29" customFormat="1" ht="18" customHeight="1">
      <c r="C60" s="272"/>
      <c r="D60" s="272"/>
      <c r="E60" s="57" t="s">
        <v>57</v>
      </c>
      <c r="F60" s="273" t="s">
        <v>65</v>
      </c>
      <c r="G60" s="274"/>
      <c r="H60" s="274"/>
      <c r="I60" s="274"/>
      <c r="J60" s="275"/>
      <c r="K60" s="58">
        <v>0.91666666666666663</v>
      </c>
      <c r="L60" s="58">
        <v>1</v>
      </c>
      <c r="M60" s="59">
        <f t="shared" si="8"/>
        <v>8.333333333333337E-2</v>
      </c>
      <c r="N60" s="58"/>
      <c r="O60" s="59">
        <f t="shared" si="9"/>
        <v>8.333333333333337E-2</v>
      </c>
      <c r="P60" s="60">
        <f t="shared" si="2"/>
        <v>0</v>
      </c>
      <c r="Q60" s="60">
        <f t="shared" si="3"/>
        <v>8.333333333333337E-2</v>
      </c>
      <c r="R60" s="60">
        <f t="shared" si="4"/>
        <v>0</v>
      </c>
      <c r="S60" s="60">
        <f t="shared" si="5"/>
        <v>0</v>
      </c>
      <c r="T60" s="60">
        <f t="shared" si="6"/>
        <v>0</v>
      </c>
      <c r="U60" s="60">
        <f t="shared" si="7"/>
        <v>0</v>
      </c>
      <c r="V60" s="95"/>
    </row>
    <row r="61" spans="3:22" s="29" customFormat="1" ht="18" customHeight="1">
      <c r="C61" s="272"/>
      <c r="D61" s="272"/>
      <c r="E61" s="57"/>
      <c r="F61" s="273"/>
      <c r="G61" s="274"/>
      <c r="H61" s="274"/>
      <c r="I61" s="274"/>
      <c r="J61" s="275"/>
      <c r="K61" s="58"/>
      <c r="L61" s="58"/>
      <c r="M61" s="59">
        <f t="shared" si="8"/>
        <v>0</v>
      </c>
      <c r="N61" s="58"/>
      <c r="O61" s="59">
        <f t="shared" si="9"/>
        <v>0</v>
      </c>
      <c r="P61" s="60">
        <f t="shared" si="2"/>
        <v>0</v>
      </c>
      <c r="Q61" s="60">
        <f t="shared" si="3"/>
        <v>0</v>
      </c>
      <c r="R61" s="60">
        <f t="shared" si="4"/>
        <v>0</v>
      </c>
      <c r="S61" s="60">
        <f t="shared" si="5"/>
        <v>0</v>
      </c>
      <c r="T61" s="60">
        <f t="shared" si="6"/>
        <v>0</v>
      </c>
      <c r="U61" s="60">
        <f t="shared" si="7"/>
        <v>0</v>
      </c>
      <c r="V61" s="95"/>
    </row>
    <row r="62" spans="3:22" s="29" customFormat="1" ht="18" customHeight="1">
      <c r="C62" s="272">
        <v>44638</v>
      </c>
      <c r="D62" s="272"/>
      <c r="E62" s="57" t="s">
        <v>58</v>
      </c>
      <c r="F62" s="273" t="s">
        <v>65</v>
      </c>
      <c r="G62" s="274"/>
      <c r="H62" s="274"/>
      <c r="I62" s="274"/>
      <c r="J62" s="275"/>
      <c r="K62" s="58">
        <v>0.33333333333333331</v>
      </c>
      <c r="L62" s="58">
        <v>0.875</v>
      </c>
      <c r="M62" s="59">
        <f t="shared" si="8"/>
        <v>0.54166666666666674</v>
      </c>
      <c r="N62" s="58">
        <v>8.3333333333333329E-2</v>
      </c>
      <c r="O62" s="59">
        <f t="shared" si="9"/>
        <v>0.45833333333333343</v>
      </c>
      <c r="P62" s="60">
        <f t="shared" si="2"/>
        <v>0</v>
      </c>
      <c r="Q62" s="60">
        <f t="shared" si="3"/>
        <v>0</v>
      </c>
      <c r="R62" s="60">
        <f t="shared" si="4"/>
        <v>0.45833333333333343</v>
      </c>
      <c r="S62" s="60">
        <f t="shared" si="5"/>
        <v>0</v>
      </c>
      <c r="T62" s="60">
        <f t="shared" si="6"/>
        <v>0</v>
      </c>
      <c r="U62" s="60">
        <f t="shared" si="7"/>
        <v>0</v>
      </c>
      <c r="V62" s="95"/>
    </row>
    <row r="63" spans="3:22" s="29" customFormat="1" ht="18" customHeight="1">
      <c r="C63" s="272"/>
      <c r="D63" s="272"/>
      <c r="E63" s="57"/>
      <c r="F63" s="273"/>
      <c r="G63" s="274"/>
      <c r="H63" s="274"/>
      <c r="I63" s="274"/>
      <c r="J63" s="275"/>
      <c r="K63" s="58"/>
      <c r="L63" s="58"/>
      <c r="M63" s="59">
        <f t="shared" si="8"/>
        <v>0</v>
      </c>
      <c r="N63" s="58"/>
      <c r="O63" s="59">
        <f t="shared" si="9"/>
        <v>0</v>
      </c>
      <c r="P63" s="60">
        <f t="shared" si="2"/>
        <v>0</v>
      </c>
      <c r="Q63" s="60">
        <f t="shared" si="3"/>
        <v>0</v>
      </c>
      <c r="R63" s="60">
        <f t="shared" si="4"/>
        <v>0</v>
      </c>
      <c r="S63" s="60">
        <f t="shared" si="5"/>
        <v>0</v>
      </c>
      <c r="T63" s="60">
        <f t="shared" si="6"/>
        <v>0</v>
      </c>
      <c r="U63" s="60">
        <f t="shared" si="7"/>
        <v>0</v>
      </c>
      <c r="V63" s="95"/>
    </row>
    <row r="64" spans="3:22" s="29" customFormat="1" ht="18" customHeight="1">
      <c r="C64" s="272"/>
      <c r="D64" s="272"/>
      <c r="E64" s="57"/>
      <c r="F64" s="273"/>
      <c r="G64" s="274"/>
      <c r="H64" s="274"/>
      <c r="I64" s="274"/>
      <c r="J64" s="275"/>
      <c r="K64" s="58"/>
      <c r="L64" s="58"/>
      <c r="M64" s="59">
        <f t="shared" si="8"/>
        <v>0</v>
      </c>
      <c r="N64" s="58"/>
      <c r="O64" s="59">
        <f t="shared" si="9"/>
        <v>0</v>
      </c>
      <c r="P64" s="60">
        <f t="shared" si="2"/>
        <v>0</v>
      </c>
      <c r="Q64" s="60">
        <f t="shared" si="3"/>
        <v>0</v>
      </c>
      <c r="R64" s="60">
        <f t="shared" si="4"/>
        <v>0</v>
      </c>
      <c r="S64" s="60">
        <f t="shared" si="5"/>
        <v>0</v>
      </c>
      <c r="T64" s="60">
        <f t="shared" si="6"/>
        <v>0</v>
      </c>
      <c r="U64" s="60">
        <f t="shared" si="7"/>
        <v>0</v>
      </c>
      <c r="V64" s="95"/>
    </row>
    <row r="65" spans="3:22" s="29" customFormat="1" ht="18" customHeight="1">
      <c r="C65" s="272"/>
      <c r="D65" s="272"/>
      <c r="E65" s="57"/>
      <c r="F65" s="273"/>
      <c r="G65" s="274"/>
      <c r="H65" s="274"/>
      <c r="I65" s="274"/>
      <c r="J65" s="275"/>
      <c r="K65" s="58"/>
      <c r="L65" s="58"/>
      <c r="M65" s="59">
        <f t="shared" si="8"/>
        <v>0</v>
      </c>
      <c r="N65" s="58"/>
      <c r="O65" s="59">
        <f t="shared" si="9"/>
        <v>0</v>
      </c>
      <c r="P65" s="60">
        <f t="shared" si="2"/>
        <v>0</v>
      </c>
      <c r="Q65" s="60">
        <f t="shared" si="3"/>
        <v>0</v>
      </c>
      <c r="R65" s="60">
        <f t="shared" si="4"/>
        <v>0</v>
      </c>
      <c r="S65" s="60">
        <f t="shared" si="5"/>
        <v>0</v>
      </c>
      <c r="T65" s="60">
        <f t="shared" si="6"/>
        <v>0</v>
      </c>
      <c r="U65" s="60">
        <f t="shared" si="7"/>
        <v>0</v>
      </c>
      <c r="V65" s="95"/>
    </row>
    <row r="66" spans="3:22" s="29" customFormat="1" ht="18" customHeight="1">
      <c r="C66" s="272"/>
      <c r="D66" s="272"/>
      <c r="E66" s="57"/>
      <c r="F66" s="273"/>
      <c r="G66" s="274"/>
      <c r="H66" s="274"/>
      <c r="I66" s="274"/>
      <c r="J66" s="275"/>
      <c r="K66" s="58"/>
      <c r="L66" s="58"/>
      <c r="M66" s="59">
        <f t="shared" si="8"/>
        <v>0</v>
      </c>
      <c r="N66" s="58"/>
      <c r="O66" s="59">
        <f t="shared" si="9"/>
        <v>0</v>
      </c>
      <c r="P66" s="60">
        <f t="shared" si="2"/>
        <v>0</v>
      </c>
      <c r="Q66" s="60">
        <f t="shared" si="3"/>
        <v>0</v>
      </c>
      <c r="R66" s="60">
        <f t="shared" si="4"/>
        <v>0</v>
      </c>
      <c r="S66" s="60">
        <f t="shared" si="5"/>
        <v>0</v>
      </c>
      <c r="T66" s="60">
        <f t="shared" si="6"/>
        <v>0</v>
      </c>
      <c r="U66" s="60">
        <f t="shared" si="7"/>
        <v>0</v>
      </c>
      <c r="V66" s="95"/>
    </row>
    <row r="67" spans="3:22" s="29" customFormat="1" ht="18" customHeight="1">
      <c r="C67" s="272"/>
      <c r="D67" s="272"/>
      <c r="E67" s="57"/>
      <c r="F67" s="273"/>
      <c r="G67" s="274"/>
      <c r="H67" s="274"/>
      <c r="I67" s="274"/>
      <c r="J67" s="275"/>
      <c r="K67" s="58"/>
      <c r="L67" s="58"/>
      <c r="M67" s="59">
        <f t="shared" si="8"/>
        <v>0</v>
      </c>
      <c r="N67" s="58"/>
      <c r="O67" s="59">
        <f t="shared" si="9"/>
        <v>0</v>
      </c>
      <c r="P67" s="60">
        <f t="shared" si="2"/>
        <v>0</v>
      </c>
      <c r="Q67" s="60">
        <f t="shared" si="3"/>
        <v>0</v>
      </c>
      <c r="R67" s="60">
        <f t="shared" si="4"/>
        <v>0</v>
      </c>
      <c r="S67" s="60">
        <f t="shared" si="5"/>
        <v>0</v>
      </c>
      <c r="T67" s="60">
        <f t="shared" si="6"/>
        <v>0</v>
      </c>
      <c r="U67" s="60">
        <f t="shared" si="7"/>
        <v>0</v>
      </c>
      <c r="V67" s="95"/>
    </row>
    <row r="68" spans="3:22" s="29" customFormat="1" ht="18" customHeight="1">
      <c r="C68" s="272"/>
      <c r="D68" s="272"/>
      <c r="E68" s="57"/>
      <c r="F68" s="273"/>
      <c r="G68" s="274"/>
      <c r="H68" s="274"/>
      <c r="I68" s="274"/>
      <c r="J68" s="275"/>
      <c r="K68" s="58"/>
      <c r="L68" s="58"/>
      <c r="M68" s="59">
        <f t="shared" si="8"/>
        <v>0</v>
      </c>
      <c r="N68" s="58"/>
      <c r="O68" s="59">
        <f t="shared" si="9"/>
        <v>0</v>
      </c>
      <c r="P68" s="60">
        <f t="shared" si="2"/>
        <v>0</v>
      </c>
      <c r="Q68" s="60">
        <f t="shared" si="3"/>
        <v>0</v>
      </c>
      <c r="R68" s="60">
        <f t="shared" si="4"/>
        <v>0</v>
      </c>
      <c r="S68" s="60">
        <f t="shared" si="5"/>
        <v>0</v>
      </c>
      <c r="T68" s="60">
        <f t="shared" si="6"/>
        <v>0</v>
      </c>
      <c r="U68" s="60">
        <f t="shared" si="7"/>
        <v>0</v>
      </c>
      <c r="V68" s="95"/>
    </row>
    <row r="69" spans="3:22" s="29" customFormat="1" ht="18" customHeight="1">
      <c r="C69" s="272"/>
      <c r="D69" s="272"/>
      <c r="E69" s="57"/>
      <c r="F69" s="273"/>
      <c r="G69" s="274"/>
      <c r="H69" s="274"/>
      <c r="I69" s="274"/>
      <c r="J69" s="275"/>
      <c r="K69" s="58"/>
      <c r="L69" s="58"/>
      <c r="M69" s="59">
        <f t="shared" si="8"/>
        <v>0</v>
      </c>
      <c r="N69" s="58"/>
      <c r="O69" s="59">
        <f t="shared" si="9"/>
        <v>0</v>
      </c>
      <c r="P69" s="60">
        <f t="shared" si="2"/>
        <v>0</v>
      </c>
      <c r="Q69" s="60">
        <f t="shared" si="3"/>
        <v>0</v>
      </c>
      <c r="R69" s="60">
        <f t="shared" si="4"/>
        <v>0</v>
      </c>
      <c r="S69" s="60">
        <f t="shared" si="5"/>
        <v>0</v>
      </c>
      <c r="T69" s="60">
        <f t="shared" si="6"/>
        <v>0</v>
      </c>
      <c r="U69" s="60">
        <f t="shared" si="7"/>
        <v>0</v>
      </c>
      <c r="V69" s="95"/>
    </row>
    <row r="70" spans="3:22" s="29" customFormat="1" ht="18" customHeight="1">
      <c r="C70" s="272"/>
      <c r="D70" s="272"/>
      <c r="E70" s="57"/>
      <c r="F70" s="273"/>
      <c r="G70" s="274"/>
      <c r="H70" s="274"/>
      <c r="I70" s="274"/>
      <c r="J70" s="275"/>
      <c r="K70" s="58"/>
      <c r="L70" s="58"/>
      <c r="M70" s="59">
        <f t="shared" si="8"/>
        <v>0</v>
      </c>
      <c r="N70" s="58"/>
      <c r="O70" s="59">
        <f t="shared" si="9"/>
        <v>0</v>
      </c>
      <c r="P70" s="60">
        <f t="shared" si="2"/>
        <v>0</v>
      </c>
      <c r="Q70" s="60">
        <f t="shared" si="3"/>
        <v>0</v>
      </c>
      <c r="R70" s="60">
        <f t="shared" si="4"/>
        <v>0</v>
      </c>
      <c r="S70" s="60">
        <f t="shared" si="5"/>
        <v>0</v>
      </c>
      <c r="T70" s="60">
        <f t="shared" si="6"/>
        <v>0</v>
      </c>
      <c r="U70" s="60">
        <f t="shared" si="7"/>
        <v>0</v>
      </c>
      <c r="V70" s="95"/>
    </row>
    <row r="71" spans="3:22" s="29" customFormat="1" ht="18" customHeight="1">
      <c r="C71" s="272"/>
      <c r="D71" s="272"/>
      <c r="E71" s="57"/>
      <c r="F71" s="273"/>
      <c r="G71" s="274"/>
      <c r="H71" s="274"/>
      <c r="I71" s="274"/>
      <c r="J71" s="275"/>
      <c r="K71" s="58"/>
      <c r="L71" s="58"/>
      <c r="M71" s="59">
        <f t="shared" si="8"/>
        <v>0</v>
      </c>
      <c r="N71" s="58"/>
      <c r="O71" s="59">
        <f t="shared" si="9"/>
        <v>0</v>
      </c>
      <c r="P71" s="60">
        <f t="shared" si="2"/>
        <v>0</v>
      </c>
      <c r="Q71" s="60">
        <f t="shared" si="3"/>
        <v>0</v>
      </c>
      <c r="R71" s="60">
        <f t="shared" si="4"/>
        <v>0</v>
      </c>
      <c r="S71" s="60">
        <f t="shared" si="5"/>
        <v>0</v>
      </c>
      <c r="T71" s="60">
        <f t="shared" si="6"/>
        <v>0</v>
      </c>
      <c r="U71" s="60">
        <f t="shared" si="7"/>
        <v>0</v>
      </c>
      <c r="V71" s="95"/>
    </row>
    <row r="72" spans="3:22" s="29" customFormat="1" ht="18" customHeight="1">
      <c r="C72" s="272"/>
      <c r="D72" s="272"/>
      <c r="E72" s="57"/>
      <c r="F72" s="273"/>
      <c r="G72" s="274"/>
      <c r="H72" s="274"/>
      <c r="I72" s="274"/>
      <c r="J72" s="275"/>
      <c r="K72" s="58"/>
      <c r="L72" s="58"/>
      <c r="M72" s="59">
        <f t="shared" si="8"/>
        <v>0</v>
      </c>
      <c r="N72" s="58"/>
      <c r="O72" s="59">
        <f t="shared" si="9"/>
        <v>0</v>
      </c>
      <c r="P72" s="60">
        <f t="shared" si="2"/>
        <v>0</v>
      </c>
      <c r="Q72" s="60">
        <f t="shared" si="3"/>
        <v>0</v>
      </c>
      <c r="R72" s="60">
        <f t="shared" si="4"/>
        <v>0</v>
      </c>
      <c r="S72" s="60">
        <f t="shared" si="5"/>
        <v>0</v>
      </c>
      <c r="T72" s="60">
        <f t="shared" si="6"/>
        <v>0</v>
      </c>
      <c r="U72" s="60">
        <f t="shared" si="7"/>
        <v>0</v>
      </c>
      <c r="V72" s="95"/>
    </row>
    <row r="73" spans="3:22" s="29" customFormat="1" ht="18" customHeight="1">
      <c r="C73" s="272"/>
      <c r="D73" s="272"/>
      <c r="E73" s="57"/>
      <c r="F73" s="273"/>
      <c r="G73" s="274"/>
      <c r="H73" s="274"/>
      <c r="I73" s="274"/>
      <c r="J73" s="275"/>
      <c r="K73" s="58"/>
      <c r="L73" s="58"/>
      <c r="M73" s="59">
        <f t="shared" si="8"/>
        <v>0</v>
      </c>
      <c r="N73" s="58"/>
      <c r="O73" s="59">
        <f t="shared" si="9"/>
        <v>0</v>
      </c>
      <c r="P73" s="60">
        <f t="shared" si="2"/>
        <v>0</v>
      </c>
      <c r="Q73" s="60">
        <f t="shared" si="3"/>
        <v>0</v>
      </c>
      <c r="R73" s="60">
        <f t="shared" si="4"/>
        <v>0</v>
      </c>
      <c r="S73" s="60">
        <f t="shared" si="5"/>
        <v>0</v>
      </c>
      <c r="T73" s="60">
        <f t="shared" si="6"/>
        <v>0</v>
      </c>
      <c r="U73" s="60">
        <f t="shared" si="7"/>
        <v>0</v>
      </c>
      <c r="V73" s="95"/>
    </row>
    <row r="74" spans="3:22" s="29" customFormat="1" ht="18" customHeight="1">
      <c r="C74" s="272"/>
      <c r="D74" s="272"/>
      <c r="E74" s="57"/>
      <c r="F74" s="276"/>
      <c r="G74" s="277"/>
      <c r="H74" s="277"/>
      <c r="I74" s="277"/>
      <c r="J74" s="278"/>
      <c r="K74" s="58"/>
      <c r="L74" s="58"/>
      <c r="M74" s="59">
        <f t="shared" si="8"/>
        <v>0</v>
      </c>
      <c r="N74" s="58"/>
      <c r="O74" s="59">
        <f t="shared" si="9"/>
        <v>0</v>
      </c>
      <c r="P74" s="60">
        <f t="shared" si="2"/>
        <v>0</v>
      </c>
      <c r="Q74" s="60">
        <f t="shared" si="3"/>
        <v>0</v>
      </c>
      <c r="R74" s="60">
        <f t="shared" si="4"/>
        <v>0</v>
      </c>
      <c r="S74" s="60">
        <f t="shared" si="5"/>
        <v>0</v>
      </c>
      <c r="T74" s="60">
        <f t="shared" si="6"/>
        <v>0</v>
      </c>
      <c r="U74" s="60">
        <f t="shared" si="7"/>
        <v>0</v>
      </c>
      <c r="V74" s="95"/>
    </row>
    <row r="75" spans="3:22" s="29" customFormat="1" ht="18" customHeight="1">
      <c r="C75" s="74"/>
      <c r="D75" s="74"/>
      <c r="E75" s="74"/>
      <c r="F75" s="74"/>
      <c r="G75" s="74"/>
      <c r="H75" s="74"/>
      <c r="I75" s="74"/>
      <c r="J75" s="74"/>
      <c r="K75" s="306" t="s">
        <v>66</v>
      </c>
      <c r="L75" s="307"/>
      <c r="M75" s="96">
        <f t="shared" ref="M75:U75" si="12">SUM(M57:M74)</f>
        <v>0.85416666666666674</v>
      </c>
      <c r="N75" s="96">
        <f t="shared" si="12"/>
        <v>8.3333333333333329E-2</v>
      </c>
      <c r="O75" s="96">
        <f t="shared" si="12"/>
        <v>0.77083333333333348</v>
      </c>
      <c r="P75" s="96">
        <f t="shared" si="12"/>
        <v>0.22916666666666663</v>
      </c>
      <c r="Q75" s="96">
        <f t="shared" si="12"/>
        <v>8.333333333333337E-2</v>
      </c>
      <c r="R75" s="96">
        <f t="shared" si="12"/>
        <v>0.45833333333333343</v>
      </c>
      <c r="S75" s="96">
        <f t="shared" si="12"/>
        <v>0</v>
      </c>
      <c r="T75" s="96">
        <f t="shared" si="12"/>
        <v>0</v>
      </c>
      <c r="U75" s="96">
        <f t="shared" si="12"/>
        <v>0</v>
      </c>
      <c r="V75" s="95"/>
    </row>
    <row r="76" spans="3:22" s="29" customFormat="1" ht="15.75">
      <c r="C76" s="74"/>
      <c r="D76" s="74"/>
      <c r="E76" s="74"/>
      <c r="F76" s="74"/>
      <c r="G76" s="74"/>
      <c r="H76" s="74"/>
      <c r="I76" s="74"/>
      <c r="J76" s="74"/>
      <c r="K76" s="97"/>
      <c r="L76" s="97"/>
      <c r="M76" s="98"/>
      <c r="N76" s="98"/>
      <c r="O76" s="98"/>
      <c r="P76" s="98"/>
      <c r="Q76" s="98"/>
      <c r="R76" s="98"/>
    </row>
    <row r="77" spans="3:22" s="29" customFormat="1">
      <c r="C77" s="290"/>
      <c r="D77" s="290"/>
      <c r="E77" s="290"/>
      <c r="F77" s="290"/>
      <c r="G77" s="290"/>
      <c r="H77" s="290"/>
      <c r="I77" s="290"/>
      <c r="J77" s="290"/>
      <c r="K77" s="290"/>
      <c r="L77" s="290"/>
      <c r="M77" s="290"/>
      <c r="N77" s="290"/>
      <c r="O77" s="290"/>
      <c r="P77" s="290"/>
      <c r="Q77" s="290"/>
      <c r="R77" s="290"/>
    </row>
    <row r="78" spans="3:22" s="29" customFormat="1" ht="15" customHeight="1">
      <c r="C78" s="291" t="s">
        <v>46</v>
      </c>
      <c r="D78" s="292"/>
      <c r="E78" s="92"/>
      <c r="F78" s="297" t="s">
        <v>47</v>
      </c>
      <c r="G78" s="298"/>
      <c r="H78" s="298"/>
      <c r="I78" s="298"/>
      <c r="J78" s="299"/>
      <c r="K78" s="248" t="s">
        <v>48</v>
      </c>
      <c r="L78" s="249"/>
      <c r="M78" s="249"/>
      <c r="N78" s="249"/>
      <c r="O78" s="250"/>
      <c r="P78" s="302" t="s">
        <v>49</v>
      </c>
      <c r="Q78" s="303"/>
      <c r="R78" s="248" t="s">
        <v>50</v>
      </c>
      <c r="S78" s="250"/>
      <c r="T78" s="248" t="s">
        <v>51</v>
      </c>
      <c r="U78" s="250"/>
    </row>
    <row r="79" spans="3:22" s="29" customFormat="1" ht="15.75">
      <c r="C79" s="293"/>
      <c r="D79" s="294"/>
      <c r="E79" s="93" t="s">
        <v>52</v>
      </c>
      <c r="F79" s="300"/>
      <c r="G79" s="269"/>
      <c r="H79" s="269"/>
      <c r="I79" s="269"/>
      <c r="J79" s="301"/>
      <c r="K79" s="251"/>
      <c r="L79" s="252"/>
      <c r="M79" s="252"/>
      <c r="N79" s="252"/>
      <c r="O79" s="253"/>
      <c r="P79" s="304"/>
      <c r="Q79" s="305"/>
      <c r="R79" s="251"/>
      <c r="S79" s="253"/>
      <c r="T79" s="251"/>
      <c r="U79" s="253"/>
    </row>
    <row r="80" spans="3:22" s="29" customFormat="1" ht="15" customHeight="1">
      <c r="C80" s="293"/>
      <c r="D80" s="294"/>
      <c r="E80" s="93" t="s">
        <v>53</v>
      </c>
      <c r="F80" s="279" t="s">
        <v>54</v>
      </c>
      <c r="G80" s="280"/>
      <c r="H80" s="280"/>
      <c r="I80" s="280"/>
      <c r="J80" s="281"/>
      <c r="K80" s="285" t="s">
        <v>55</v>
      </c>
      <c r="L80" s="286"/>
      <c r="M80" s="246" t="s">
        <v>93</v>
      </c>
      <c r="N80" s="246" t="s">
        <v>94</v>
      </c>
      <c r="O80" s="246" t="s">
        <v>95</v>
      </c>
      <c r="P80" s="54" t="s">
        <v>56</v>
      </c>
      <c r="Q80" s="55" t="s">
        <v>57</v>
      </c>
      <c r="R80" s="56" t="s">
        <v>58</v>
      </c>
      <c r="S80" s="56" t="s">
        <v>59</v>
      </c>
      <c r="T80" s="56" t="s">
        <v>60</v>
      </c>
      <c r="U80" s="56" t="s">
        <v>61</v>
      </c>
    </row>
    <row r="81" spans="3:21" s="29" customFormat="1" ht="15.75">
      <c r="C81" s="295"/>
      <c r="D81" s="296"/>
      <c r="E81" s="94"/>
      <c r="F81" s="282"/>
      <c r="G81" s="283"/>
      <c r="H81" s="283"/>
      <c r="I81" s="283"/>
      <c r="J81" s="284"/>
      <c r="K81" s="14" t="s">
        <v>62</v>
      </c>
      <c r="L81" s="14" t="s">
        <v>63</v>
      </c>
      <c r="M81" s="247"/>
      <c r="N81" s="247"/>
      <c r="O81" s="247"/>
      <c r="P81" s="15" t="s">
        <v>64</v>
      </c>
      <c r="Q81" s="14" t="s">
        <v>45</v>
      </c>
      <c r="R81" s="14" t="s">
        <v>64</v>
      </c>
      <c r="S81" s="14" t="s">
        <v>45</v>
      </c>
      <c r="T81" s="14" t="s">
        <v>64</v>
      </c>
      <c r="U81" s="14" t="s">
        <v>45</v>
      </c>
    </row>
    <row r="82" spans="3:21" s="29" customFormat="1" ht="15.75">
      <c r="C82" s="287" t="s">
        <v>67</v>
      </c>
      <c r="D82" s="288"/>
      <c r="E82" s="288"/>
      <c r="F82" s="288"/>
      <c r="G82" s="288"/>
      <c r="H82" s="288"/>
      <c r="I82" s="288"/>
      <c r="J82" s="288"/>
      <c r="K82" s="288"/>
      <c r="L82" s="288"/>
      <c r="M82" s="288"/>
      <c r="N82" s="288"/>
      <c r="O82" s="289"/>
      <c r="P82" s="99">
        <f>P75</f>
        <v>0.22916666666666663</v>
      </c>
      <c r="Q82" s="99">
        <f t="shared" ref="Q82:U82" si="13">Q75</f>
        <v>8.333333333333337E-2</v>
      </c>
      <c r="R82" s="99">
        <f t="shared" si="13"/>
        <v>0.45833333333333343</v>
      </c>
      <c r="S82" s="99">
        <f t="shared" si="13"/>
        <v>0</v>
      </c>
      <c r="T82" s="99">
        <f t="shared" si="13"/>
        <v>0</v>
      </c>
      <c r="U82" s="99">
        <f t="shared" si="13"/>
        <v>0</v>
      </c>
    </row>
    <row r="83" spans="3:21" s="29" customFormat="1">
      <c r="C83" s="272"/>
      <c r="D83" s="272"/>
      <c r="E83" s="57"/>
      <c r="F83" s="273"/>
      <c r="G83" s="274"/>
      <c r="H83" s="274"/>
      <c r="I83" s="274"/>
      <c r="J83" s="275"/>
      <c r="K83" s="58"/>
      <c r="L83" s="58"/>
      <c r="M83" s="59">
        <f>L83-K83</f>
        <v>0</v>
      </c>
      <c r="N83" s="58"/>
      <c r="O83" s="59">
        <f>M83-N83</f>
        <v>0</v>
      </c>
      <c r="P83" s="60">
        <f>IF(E83=$P$55,O83,0)</f>
        <v>0</v>
      </c>
      <c r="Q83" s="60">
        <f>IF(E83=$Q$55,O83,0)</f>
        <v>0</v>
      </c>
      <c r="R83" s="60">
        <f>IF(E83=$R$55,O83,0)</f>
        <v>0</v>
      </c>
      <c r="S83" s="60">
        <f>IF(E83=$S$55,O83,0)</f>
        <v>0</v>
      </c>
      <c r="T83" s="60">
        <f>IF(E83=$T$55,O83,0)</f>
        <v>0</v>
      </c>
      <c r="U83" s="60">
        <f>IF(E83=$U$55,O83,0)</f>
        <v>0</v>
      </c>
    </row>
    <row r="84" spans="3:21" s="29" customFormat="1">
      <c r="C84" s="272"/>
      <c r="D84" s="272"/>
      <c r="E84" s="57"/>
      <c r="F84" s="273"/>
      <c r="G84" s="274"/>
      <c r="H84" s="274"/>
      <c r="I84" s="274"/>
      <c r="J84" s="275"/>
      <c r="K84" s="58"/>
      <c r="L84" s="58"/>
      <c r="M84" s="59">
        <f t="shared" ref="M84:M95" si="14">L84-K84</f>
        <v>0</v>
      </c>
      <c r="N84" s="58"/>
      <c r="O84" s="59">
        <f t="shared" ref="O84:O95" si="15">M84-N84</f>
        <v>0</v>
      </c>
      <c r="P84" s="60">
        <f t="shared" ref="P84:P95" si="16">IF(E84=$P$55,O84,0)</f>
        <v>0</v>
      </c>
      <c r="Q84" s="60">
        <f t="shared" ref="Q84:Q95" si="17">IF(E84=$Q$55,O84,0)</f>
        <v>0</v>
      </c>
      <c r="R84" s="60">
        <f t="shared" ref="R84:R95" si="18">IF(E84=$R$55,O84,0)</f>
        <v>0</v>
      </c>
      <c r="S84" s="60">
        <f t="shared" ref="S84:S95" si="19">IF(E84=$S$55,O84,0)</f>
        <v>0</v>
      </c>
      <c r="T84" s="60">
        <f t="shared" ref="T84:T95" si="20">IF(E84=$T$55,O84,0)</f>
        <v>0</v>
      </c>
      <c r="U84" s="60">
        <f t="shared" ref="U84:U95" si="21">IF(E84=$U$55,O84,0)</f>
        <v>0</v>
      </c>
    </row>
    <row r="85" spans="3:21" s="29" customFormat="1">
      <c r="C85" s="272"/>
      <c r="D85" s="272"/>
      <c r="E85" s="57"/>
      <c r="F85" s="273"/>
      <c r="G85" s="274"/>
      <c r="H85" s="274"/>
      <c r="I85" s="274"/>
      <c r="J85" s="275"/>
      <c r="K85" s="58"/>
      <c r="L85" s="58"/>
      <c r="M85" s="59">
        <f t="shared" si="14"/>
        <v>0</v>
      </c>
      <c r="N85" s="58"/>
      <c r="O85" s="59">
        <f t="shared" si="15"/>
        <v>0</v>
      </c>
      <c r="P85" s="60">
        <f t="shared" si="16"/>
        <v>0</v>
      </c>
      <c r="Q85" s="60">
        <f t="shared" si="17"/>
        <v>0</v>
      </c>
      <c r="R85" s="60">
        <f t="shared" si="18"/>
        <v>0</v>
      </c>
      <c r="S85" s="60">
        <f t="shared" si="19"/>
        <v>0</v>
      </c>
      <c r="T85" s="60">
        <f t="shared" si="20"/>
        <v>0</v>
      </c>
      <c r="U85" s="60">
        <f t="shared" si="21"/>
        <v>0</v>
      </c>
    </row>
    <row r="86" spans="3:21" s="29" customFormat="1">
      <c r="C86" s="272"/>
      <c r="D86" s="272"/>
      <c r="E86" s="57"/>
      <c r="F86" s="273"/>
      <c r="G86" s="274"/>
      <c r="H86" s="274"/>
      <c r="I86" s="274"/>
      <c r="J86" s="275"/>
      <c r="K86" s="58"/>
      <c r="L86" s="58"/>
      <c r="M86" s="59">
        <f t="shared" si="14"/>
        <v>0</v>
      </c>
      <c r="N86" s="58"/>
      <c r="O86" s="59">
        <f t="shared" si="15"/>
        <v>0</v>
      </c>
      <c r="P86" s="60">
        <f t="shared" si="16"/>
        <v>0</v>
      </c>
      <c r="Q86" s="60">
        <f t="shared" si="17"/>
        <v>0</v>
      </c>
      <c r="R86" s="60">
        <f t="shared" si="18"/>
        <v>0</v>
      </c>
      <c r="S86" s="60">
        <f t="shared" si="19"/>
        <v>0</v>
      </c>
      <c r="T86" s="60">
        <f t="shared" si="20"/>
        <v>0</v>
      </c>
      <c r="U86" s="60">
        <f t="shared" si="21"/>
        <v>0</v>
      </c>
    </row>
    <row r="87" spans="3:21" s="29" customFormat="1">
      <c r="C87" s="272"/>
      <c r="D87" s="272"/>
      <c r="E87" s="57"/>
      <c r="F87" s="273"/>
      <c r="G87" s="274"/>
      <c r="H87" s="274"/>
      <c r="I87" s="274"/>
      <c r="J87" s="275"/>
      <c r="K87" s="58"/>
      <c r="L87" s="58"/>
      <c r="M87" s="59">
        <f t="shared" si="14"/>
        <v>0</v>
      </c>
      <c r="N87" s="58"/>
      <c r="O87" s="59">
        <f t="shared" si="15"/>
        <v>0</v>
      </c>
      <c r="P87" s="60">
        <f t="shared" si="16"/>
        <v>0</v>
      </c>
      <c r="Q87" s="60">
        <f t="shared" si="17"/>
        <v>0</v>
      </c>
      <c r="R87" s="60">
        <f t="shared" si="18"/>
        <v>0</v>
      </c>
      <c r="S87" s="60">
        <f t="shared" si="19"/>
        <v>0</v>
      </c>
      <c r="T87" s="60">
        <f t="shared" si="20"/>
        <v>0</v>
      </c>
      <c r="U87" s="60">
        <f t="shared" si="21"/>
        <v>0</v>
      </c>
    </row>
    <row r="88" spans="3:21" s="29" customFormat="1">
      <c r="C88" s="272"/>
      <c r="D88" s="272"/>
      <c r="E88" s="57"/>
      <c r="F88" s="273"/>
      <c r="G88" s="274"/>
      <c r="H88" s="274"/>
      <c r="I88" s="274"/>
      <c r="J88" s="275"/>
      <c r="K88" s="58"/>
      <c r="L88" s="58"/>
      <c r="M88" s="59">
        <f t="shared" si="14"/>
        <v>0</v>
      </c>
      <c r="N88" s="58"/>
      <c r="O88" s="59">
        <f t="shared" si="15"/>
        <v>0</v>
      </c>
      <c r="P88" s="60">
        <f t="shared" si="16"/>
        <v>0</v>
      </c>
      <c r="Q88" s="60">
        <f t="shared" si="17"/>
        <v>0</v>
      </c>
      <c r="R88" s="60">
        <f t="shared" si="18"/>
        <v>0</v>
      </c>
      <c r="S88" s="60">
        <f t="shared" si="19"/>
        <v>0</v>
      </c>
      <c r="T88" s="60">
        <f t="shared" si="20"/>
        <v>0</v>
      </c>
      <c r="U88" s="60">
        <f t="shared" si="21"/>
        <v>0</v>
      </c>
    </row>
    <row r="89" spans="3:21" s="29" customFormat="1">
      <c r="C89" s="272"/>
      <c r="D89" s="272"/>
      <c r="E89" s="57"/>
      <c r="F89" s="273"/>
      <c r="G89" s="274"/>
      <c r="H89" s="274"/>
      <c r="I89" s="274"/>
      <c r="J89" s="275"/>
      <c r="K89" s="58"/>
      <c r="L89" s="58"/>
      <c r="M89" s="59">
        <f t="shared" si="14"/>
        <v>0</v>
      </c>
      <c r="N89" s="58"/>
      <c r="O89" s="59">
        <f t="shared" si="15"/>
        <v>0</v>
      </c>
      <c r="P89" s="60">
        <f t="shared" si="16"/>
        <v>0</v>
      </c>
      <c r="Q89" s="60">
        <f t="shared" si="17"/>
        <v>0</v>
      </c>
      <c r="R89" s="60">
        <f t="shared" si="18"/>
        <v>0</v>
      </c>
      <c r="S89" s="60">
        <f t="shared" si="19"/>
        <v>0</v>
      </c>
      <c r="T89" s="60">
        <f t="shared" si="20"/>
        <v>0</v>
      </c>
      <c r="U89" s="60">
        <f t="shared" si="21"/>
        <v>0</v>
      </c>
    </row>
    <row r="90" spans="3:21" s="29" customFormat="1">
      <c r="C90" s="272"/>
      <c r="D90" s="272"/>
      <c r="E90" s="57"/>
      <c r="F90" s="273"/>
      <c r="G90" s="274"/>
      <c r="H90" s="274"/>
      <c r="I90" s="274"/>
      <c r="J90" s="275"/>
      <c r="K90" s="58"/>
      <c r="L90" s="58"/>
      <c r="M90" s="59">
        <f t="shared" si="14"/>
        <v>0</v>
      </c>
      <c r="N90" s="58"/>
      <c r="O90" s="59">
        <f t="shared" si="15"/>
        <v>0</v>
      </c>
      <c r="P90" s="60">
        <f t="shared" si="16"/>
        <v>0</v>
      </c>
      <c r="Q90" s="60">
        <f t="shared" si="17"/>
        <v>0</v>
      </c>
      <c r="R90" s="60">
        <f t="shared" si="18"/>
        <v>0</v>
      </c>
      <c r="S90" s="60">
        <f t="shared" si="19"/>
        <v>0</v>
      </c>
      <c r="T90" s="60">
        <f t="shared" si="20"/>
        <v>0</v>
      </c>
      <c r="U90" s="60">
        <f t="shared" si="21"/>
        <v>0</v>
      </c>
    </row>
    <row r="91" spans="3:21" s="29" customFormat="1">
      <c r="C91" s="272"/>
      <c r="D91" s="272"/>
      <c r="E91" s="57"/>
      <c r="F91" s="273"/>
      <c r="G91" s="274"/>
      <c r="H91" s="274"/>
      <c r="I91" s="274"/>
      <c r="J91" s="275"/>
      <c r="K91" s="58"/>
      <c r="L91" s="58"/>
      <c r="M91" s="59">
        <f t="shared" si="14"/>
        <v>0</v>
      </c>
      <c r="N91" s="58"/>
      <c r="O91" s="59">
        <f t="shared" si="15"/>
        <v>0</v>
      </c>
      <c r="P91" s="60">
        <f t="shared" si="16"/>
        <v>0</v>
      </c>
      <c r="Q91" s="60">
        <f t="shared" si="17"/>
        <v>0</v>
      </c>
      <c r="R91" s="60">
        <f t="shared" si="18"/>
        <v>0</v>
      </c>
      <c r="S91" s="60">
        <f t="shared" si="19"/>
        <v>0</v>
      </c>
      <c r="T91" s="60">
        <f t="shared" si="20"/>
        <v>0</v>
      </c>
      <c r="U91" s="60">
        <f t="shared" si="21"/>
        <v>0</v>
      </c>
    </row>
    <row r="92" spans="3:21" s="29" customFormat="1">
      <c r="C92" s="272"/>
      <c r="D92" s="272"/>
      <c r="E92" s="57"/>
      <c r="F92" s="273"/>
      <c r="G92" s="274"/>
      <c r="H92" s="274"/>
      <c r="I92" s="274"/>
      <c r="J92" s="275"/>
      <c r="K92" s="58"/>
      <c r="L92" s="58"/>
      <c r="M92" s="59">
        <f t="shared" si="14"/>
        <v>0</v>
      </c>
      <c r="N92" s="58"/>
      <c r="O92" s="59">
        <f t="shared" si="15"/>
        <v>0</v>
      </c>
      <c r="P92" s="60">
        <f t="shared" si="16"/>
        <v>0</v>
      </c>
      <c r="Q92" s="60">
        <f t="shared" si="17"/>
        <v>0</v>
      </c>
      <c r="R92" s="60">
        <f t="shared" si="18"/>
        <v>0</v>
      </c>
      <c r="S92" s="60">
        <f t="shared" si="19"/>
        <v>0</v>
      </c>
      <c r="T92" s="60">
        <f t="shared" si="20"/>
        <v>0</v>
      </c>
      <c r="U92" s="60">
        <f t="shared" si="21"/>
        <v>0</v>
      </c>
    </row>
    <row r="93" spans="3:21" s="29" customFormat="1">
      <c r="C93" s="272"/>
      <c r="D93" s="272"/>
      <c r="E93" s="57"/>
      <c r="F93" s="273"/>
      <c r="G93" s="274"/>
      <c r="H93" s="274"/>
      <c r="I93" s="274"/>
      <c r="J93" s="275"/>
      <c r="K93" s="58"/>
      <c r="L93" s="58"/>
      <c r="M93" s="59">
        <f t="shared" si="14"/>
        <v>0</v>
      </c>
      <c r="N93" s="58"/>
      <c r="O93" s="59">
        <f t="shared" si="15"/>
        <v>0</v>
      </c>
      <c r="P93" s="60">
        <f t="shared" si="16"/>
        <v>0</v>
      </c>
      <c r="Q93" s="60">
        <f t="shared" si="17"/>
        <v>0</v>
      </c>
      <c r="R93" s="60">
        <f t="shared" si="18"/>
        <v>0</v>
      </c>
      <c r="S93" s="60">
        <f t="shared" si="19"/>
        <v>0</v>
      </c>
      <c r="T93" s="60">
        <f t="shared" si="20"/>
        <v>0</v>
      </c>
      <c r="U93" s="60">
        <f t="shared" si="21"/>
        <v>0</v>
      </c>
    </row>
    <row r="94" spans="3:21" s="29" customFormat="1">
      <c r="C94" s="272"/>
      <c r="D94" s="272"/>
      <c r="E94" s="57"/>
      <c r="F94" s="273"/>
      <c r="G94" s="274"/>
      <c r="H94" s="274"/>
      <c r="I94" s="274"/>
      <c r="J94" s="275"/>
      <c r="K94" s="58"/>
      <c r="L94" s="58"/>
      <c r="M94" s="59">
        <f t="shared" si="14"/>
        <v>0</v>
      </c>
      <c r="N94" s="58"/>
      <c r="O94" s="59">
        <f t="shared" si="15"/>
        <v>0</v>
      </c>
      <c r="P94" s="60">
        <f t="shared" si="16"/>
        <v>0</v>
      </c>
      <c r="Q94" s="60">
        <f t="shared" si="17"/>
        <v>0</v>
      </c>
      <c r="R94" s="60">
        <f t="shared" si="18"/>
        <v>0</v>
      </c>
      <c r="S94" s="60">
        <f t="shared" si="19"/>
        <v>0</v>
      </c>
      <c r="T94" s="60">
        <f t="shared" si="20"/>
        <v>0</v>
      </c>
      <c r="U94" s="60">
        <f t="shared" si="21"/>
        <v>0</v>
      </c>
    </row>
    <row r="95" spans="3:21" s="29" customFormat="1">
      <c r="C95" s="272"/>
      <c r="D95" s="272"/>
      <c r="E95" s="57"/>
      <c r="F95" s="276"/>
      <c r="G95" s="277"/>
      <c r="H95" s="277"/>
      <c r="I95" s="277"/>
      <c r="J95" s="278"/>
      <c r="K95" s="58"/>
      <c r="L95" s="58"/>
      <c r="M95" s="59">
        <f t="shared" si="14"/>
        <v>0</v>
      </c>
      <c r="N95" s="58"/>
      <c r="O95" s="59">
        <f t="shared" si="15"/>
        <v>0</v>
      </c>
      <c r="P95" s="60">
        <f t="shared" si="16"/>
        <v>0</v>
      </c>
      <c r="Q95" s="60">
        <f t="shared" si="17"/>
        <v>0</v>
      </c>
      <c r="R95" s="60">
        <f t="shared" si="18"/>
        <v>0</v>
      </c>
      <c r="S95" s="60">
        <f t="shared" si="19"/>
        <v>0</v>
      </c>
      <c r="T95" s="60">
        <f t="shared" si="20"/>
        <v>0</v>
      </c>
      <c r="U95" s="60">
        <f t="shared" si="21"/>
        <v>0</v>
      </c>
    </row>
    <row r="96" spans="3:21" s="29" customFormat="1" ht="15.75">
      <c r="C96" s="74"/>
      <c r="D96" s="74"/>
      <c r="E96" s="74"/>
      <c r="F96" s="265" t="s">
        <v>68</v>
      </c>
      <c r="G96" s="265"/>
      <c r="H96" s="265"/>
      <c r="I96" s="265"/>
      <c r="J96" s="265"/>
      <c r="K96" s="265"/>
      <c r="L96" s="265"/>
      <c r="M96" s="100"/>
      <c r="N96" s="100"/>
      <c r="O96" s="100"/>
      <c r="P96" s="61">
        <f>SUM(P82:P95)</f>
        <v>0.22916666666666663</v>
      </c>
      <c r="Q96" s="61">
        <f t="shared" ref="Q96:U96" si="22">SUM(Q82:Q95)</f>
        <v>8.333333333333337E-2</v>
      </c>
      <c r="R96" s="61">
        <f t="shared" si="22"/>
        <v>0.45833333333333343</v>
      </c>
      <c r="S96" s="61">
        <f t="shared" si="22"/>
        <v>0</v>
      </c>
      <c r="T96" s="61">
        <f t="shared" si="22"/>
        <v>0</v>
      </c>
      <c r="U96" s="61">
        <f t="shared" si="22"/>
        <v>0</v>
      </c>
    </row>
    <row r="97" spans="3:21" s="29" customFormat="1" ht="15.75">
      <c r="C97" s="74"/>
      <c r="D97" s="74"/>
      <c r="E97" s="74"/>
      <c r="F97" s="265" t="s">
        <v>69</v>
      </c>
      <c r="G97" s="265"/>
      <c r="H97" s="265"/>
      <c r="I97" s="265"/>
      <c r="J97" s="265"/>
      <c r="K97" s="265"/>
      <c r="L97" s="265"/>
      <c r="M97" s="101"/>
      <c r="N97" s="101"/>
      <c r="O97" s="101"/>
      <c r="P97" s="62">
        <f>P96*24</f>
        <v>5.4999999999999991</v>
      </c>
      <c r="Q97" s="62">
        <f>Q96*24</f>
        <v>2.0000000000000009</v>
      </c>
      <c r="R97" s="62">
        <f t="shared" ref="R97:U97" si="23">R96*24</f>
        <v>11.000000000000002</v>
      </c>
      <c r="S97" s="62">
        <f t="shared" si="23"/>
        <v>0</v>
      </c>
      <c r="T97" s="62">
        <f t="shared" si="23"/>
        <v>0</v>
      </c>
      <c r="U97" s="62">
        <f t="shared" si="23"/>
        <v>0</v>
      </c>
    </row>
    <row r="98" spans="3:21" s="29" customFormat="1" ht="15.75">
      <c r="C98" s="74"/>
      <c r="D98" s="74"/>
      <c r="E98" s="74"/>
      <c r="F98" s="265" t="s">
        <v>70</v>
      </c>
      <c r="G98" s="265"/>
      <c r="H98" s="265"/>
      <c r="I98" s="265"/>
      <c r="J98" s="265"/>
      <c r="K98" s="265"/>
      <c r="L98" s="265"/>
      <c r="M98" s="102"/>
      <c r="N98" s="102"/>
      <c r="O98" s="102"/>
      <c r="P98" s="63">
        <v>1.125</v>
      </c>
      <c r="Q98" s="63">
        <v>1.25</v>
      </c>
      <c r="R98" s="63">
        <v>1.25</v>
      </c>
      <c r="S98" s="63">
        <v>1.5</v>
      </c>
      <c r="T98" s="63">
        <v>1.75</v>
      </c>
      <c r="U98" s="63">
        <v>2</v>
      </c>
    </row>
    <row r="99" spans="3:21" s="29" customFormat="1" ht="15.75">
      <c r="C99" s="74"/>
      <c r="D99" s="74"/>
      <c r="E99" s="74"/>
      <c r="F99" s="266" t="s">
        <v>71</v>
      </c>
      <c r="G99" s="266"/>
      <c r="H99" s="266"/>
      <c r="I99" s="266"/>
      <c r="J99" s="266"/>
      <c r="K99" s="266"/>
      <c r="L99" s="266"/>
      <c r="M99" s="103"/>
      <c r="N99" s="103"/>
      <c r="O99" s="103"/>
      <c r="P99" s="64">
        <f>P97*P98</f>
        <v>6.1874999999999991</v>
      </c>
      <c r="Q99" s="64">
        <f>Q97*Q98</f>
        <v>2.5000000000000009</v>
      </c>
      <c r="R99" s="64">
        <f t="shared" ref="R99:U99" si="24">R97*R98</f>
        <v>13.750000000000002</v>
      </c>
      <c r="S99" s="64">
        <f t="shared" si="24"/>
        <v>0</v>
      </c>
      <c r="T99" s="64">
        <f t="shared" si="24"/>
        <v>0</v>
      </c>
      <c r="U99" s="64">
        <f t="shared" si="24"/>
        <v>0</v>
      </c>
    </row>
    <row r="100" spans="3:21" s="29" customFormat="1" ht="15.75">
      <c r="C100" s="74"/>
      <c r="D100" s="74"/>
      <c r="E100" s="74"/>
      <c r="F100" s="74"/>
      <c r="G100" s="74"/>
      <c r="H100" s="74"/>
      <c r="I100" s="104"/>
      <c r="J100" s="74"/>
      <c r="K100" s="74"/>
      <c r="L100" s="74"/>
      <c r="M100" s="74"/>
      <c r="N100" s="74"/>
      <c r="O100" s="74"/>
      <c r="P100" s="74"/>
      <c r="Q100" s="74"/>
      <c r="R100" s="74"/>
    </row>
    <row r="101" spans="3:21" s="29" customFormat="1" ht="15.75">
      <c r="C101" s="105" t="s">
        <v>109</v>
      </c>
      <c r="D101" s="28"/>
      <c r="E101" s="28"/>
      <c r="F101" s="28"/>
      <c r="G101" s="267">
        <f>SUM($P$99:$U$99)</f>
        <v>22.4375</v>
      </c>
      <c r="H101" s="267"/>
      <c r="I101" s="106" t="s">
        <v>110</v>
      </c>
      <c r="J101" s="75" t="s">
        <v>41</v>
      </c>
      <c r="K101" s="268" t="s">
        <v>111</v>
      </c>
      <c r="L101" s="269"/>
      <c r="M101" s="270">
        <f>$N$18</f>
        <v>14.511182108626198</v>
      </c>
      <c r="N101" s="270"/>
      <c r="O101" s="107" t="s">
        <v>72</v>
      </c>
      <c r="P101" s="108" t="s">
        <v>20</v>
      </c>
      <c r="Q101" s="271">
        <f>$G$101*$M$101</f>
        <v>325.59464856230034</v>
      </c>
      <c r="R101" s="271"/>
    </row>
    <row r="102" spans="3:21" s="29" customFormat="1" ht="15.75">
      <c r="C102" s="260"/>
      <c r="D102" s="260"/>
      <c r="E102" s="260"/>
      <c r="F102" s="109"/>
      <c r="G102" s="109"/>
      <c r="H102" s="110"/>
      <c r="I102" s="28"/>
      <c r="J102" s="111"/>
      <c r="K102" s="28"/>
      <c r="L102" s="28"/>
      <c r="M102" s="28"/>
      <c r="N102" s="28"/>
      <c r="O102" s="28"/>
      <c r="P102" s="65"/>
      <c r="Q102" s="261" t="s">
        <v>73</v>
      </c>
      <c r="R102" s="262"/>
    </row>
    <row r="103" spans="3:21" s="29" customFormat="1" ht="15.75">
      <c r="C103" s="263" t="s">
        <v>82</v>
      </c>
      <c r="D103" s="263"/>
      <c r="E103" s="263"/>
      <c r="F103" s="263"/>
      <c r="G103" s="263"/>
      <c r="H103" s="263"/>
      <c r="I103" s="263"/>
      <c r="J103" s="263"/>
      <c r="K103" s="263"/>
      <c r="L103" s="263"/>
      <c r="M103" s="263"/>
      <c r="N103" s="263"/>
      <c r="O103" s="263"/>
      <c r="P103" s="263"/>
      <c r="Q103" s="263"/>
      <c r="R103" s="263"/>
    </row>
    <row r="104" spans="3:21" s="29" customFormat="1" ht="15.75">
      <c r="C104" s="262" t="s">
        <v>74</v>
      </c>
      <c r="D104" s="262"/>
      <c r="E104" s="262"/>
      <c r="F104" s="262"/>
      <c r="G104" s="262"/>
      <c r="H104" s="262"/>
      <c r="I104" s="262"/>
      <c r="J104" s="262"/>
      <c r="K104" s="262"/>
      <c r="L104" s="262"/>
      <c r="M104" s="262"/>
      <c r="N104" s="262"/>
      <c r="O104" s="262"/>
      <c r="P104" s="262"/>
      <c r="Q104" s="262"/>
      <c r="R104" s="262"/>
    </row>
    <row r="105" spans="3:21" s="29" customFormat="1" ht="15.75">
      <c r="C105" s="76" t="s">
        <v>75</v>
      </c>
      <c r="D105" s="74"/>
      <c r="E105" s="74"/>
      <c r="F105" s="74"/>
      <c r="G105" s="74"/>
      <c r="H105" s="74"/>
      <c r="I105" s="74"/>
      <c r="J105" s="74"/>
      <c r="K105" s="74"/>
      <c r="L105" s="74"/>
      <c r="M105" s="74"/>
      <c r="N105" s="74"/>
      <c r="O105" s="74"/>
      <c r="P105" s="74"/>
      <c r="Q105" s="74"/>
      <c r="R105" s="74"/>
    </row>
    <row r="106" spans="3:21" s="29" customFormat="1">
      <c r="C106" s="256" t="s">
        <v>76</v>
      </c>
      <c r="D106" s="256"/>
      <c r="E106" s="256"/>
      <c r="F106" s="256"/>
      <c r="G106" s="256"/>
      <c r="H106" s="256"/>
      <c r="I106" s="256"/>
      <c r="J106" s="256"/>
      <c r="K106" s="256"/>
      <c r="L106" s="256"/>
      <c r="M106" s="256"/>
      <c r="N106" s="256"/>
      <c r="O106" s="256"/>
      <c r="P106" s="256"/>
      <c r="Q106" s="256"/>
      <c r="R106" s="256"/>
    </row>
    <row r="107" spans="3:21" s="29" customFormat="1">
      <c r="C107" s="256"/>
      <c r="D107" s="256"/>
      <c r="E107" s="256"/>
      <c r="F107" s="256"/>
      <c r="G107" s="256"/>
      <c r="H107" s="256"/>
      <c r="I107" s="256"/>
      <c r="J107" s="256"/>
      <c r="K107" s="256"/>
      <c r="L107" s="256"/>
      <c r="M107" s="256"/>
      <c r="N107" s="256"/>
      <c r="O107" s="256"/>
      <c r="P107" s="256"/>
      <c r="Q107" s="256"/>
      <c r="R107" s="256"/>
    </row>
    <row r="108" spans="3:21" s="29" customFormat="1">
      <c r="C108" s="256"/>
      <c r="D108" s="256"/>
      <c r="E108" s="256"/>
      <c r="F108" s="256"/>
      <c r="G108" s="256"/>
      <c r="H108" s="256"/>
      <c r="I108" s="256"/>
      <c r="J108" s="256"/>
      <c r="K108" s="256"/>
      <c r="L108" s="256"/>
      <c r="M108" s="256"/>
      <c r="N108" s="256"/>
      <c r="O108" s="256"/>
      <c r="P108" s="256"/>
      <c r="Q108" s="256"/>
      <c r="R108" s="256"/>
    </row>
    <row r="109" spans="3:21" s="29" customFormat="1">
      <c r="C109" s="74"/>
      <c r="D109" s="74"/>
      <c r="E109" s="74"/>
      <c r="F109" s="74"/>
      <c r="G109" s="74"/>
      <c r="H109" s="74"/>
      <c r="I109" s="74"/>
      <c r="J109" s="74"/>
      <c r="K109" s="74"/>
      <c r="L109" s="74"/>
      <c r="M109" s="74"/>
      <c r="N109" s="74"/>
      <c r="O109" s="74"/>
      <c r="P109" s="74"/>
      <c r="Q109" s="74"/>
      <c r="R109" s="74"/>
    </row>
    <row r="110" spans="3:21" s="29" customFormat="1">
      <c r="C110" s="74"/>
      <c r="D110" s="74"/>
      <c r="E110" s="74"/>
      <c r="F110" s="112"/>
      <c r="G110" s="112"/>
      <c r="H110" s="112"/>
      <c r="I110" s="74"/>
      <c r="J110" s="74"/>
      <c r="K110" s="74"/>
      <c r="L110" s="74"/>
      <c r="M110" s="74"/>
      <c r="N110" s="112"/>
      <c r="O110" s="112"/>
      <c r="P110" s="112"/>
      <c r="Q110" s="112"/>
      <c r="R110" s="112"/>
    </row>
    <row r="111" spans="3:21" s="29" customFormat="1" ht="15.75">
      <c r="C111" s="74" t="s">
        <v>77</v>
      </c>
      <c r="D111" s="264">
        <v>41153</v>
      </c>
      <c r="E111" s="264"/>
      <c r="F111" s="74"/>
      <c r="G111" s="74"/>
      <c r="H111" s="113"/>
      <c r="I111" s="74"/>
      <c r="J111" s="74"/>
      <c r="K111" s="74"/>
      <c r="L111" s="74"/>
      <c r="M111" s="74"/>
      <c r="N111" s="257"/>
      <c r="O111" s="257"/>
      <c r="P111" s="257"/>
      <c r="Q111" s="257"/>
      <c r="R111" s="257"/>
    </row>
    <row r="112" spans="3:21" s="29" customFormat="1" ht="15.75">
      <c r="C112" s="74"/>
      <c r="D112" s="74"/>
      <c r="E112" s="74"/>
      <c r="F112" s="74"/>
      <c r="G112" s="74"/>
      <c r="H112" s="74"/>
      <c r="I112" s="74"/>
      <c r="J112" s="74"/>
      <c r="K112" s="74"/>
      <c r="L112" s="74"/>
      <c r="M112" s="74"/>
      <c r="N112" s="254" t="s">
        <v>78</v>
      </c>
      <c r="O112" s="255"/>
      <c r="P112" s="255"/>
      <c r="Q112" s="255"/>
      <c r="R112" s="255"/>
    </row>
    <row r="113" spans="3:18" s="29" customFormat="1">
      <c r="C113" s="74"/>
      <c r="D113" s="74"/>
      <c r="E113" s="74"/>
      <c r="F113" s="74"/>
      <c r="G113" s="74"/>
      <c r="H113" s="74"/>
      <c r="I113" s="74"/>
      <c r="J113" s="74"/>
      <c r="K113" s="74"/>
      <c r="L113" s="74"/>
      <c r="M113" s="74"/>
      <c r="N113" s="74"/>
      <c r="O113" s="74"/>
      <c r="P113" s="74"/>
      <c r="Q113" s="74"/>
      <c r="R113" s="74"/>
    </row>
    <row r="114" spans="3:18" s="29" customFormat="1" ht="15.75">
      <c r="C114" s="76" t="s">
        <v>79</v>
      </c>
      <c r="D114" s="74"/>
      <c r="E114" s="74"/>
      <c r="F114" s="74"/>
      <c r="G114" s="74"/>
      <c r="H114" s="74"/>
      <c r="I114" s="74"/>
      <c r="J114" s="74"/>
      <c r="K114" s="74"/>
      <c r="L114" s="74"/>
      <c r="M114" s="74"/>
      <c r="N114" s="74"/>
      <c r="O114" s="74"/>
      <c r="P114" s="74"/>
      <c r="Q114" s="74"/>
      <c r="R114" s="74"/>
    </row>
    <row r="115" spans="3:18" s="29" customFormat="1">
      <c r="C115" s="256" t="s">
        <v>80</v>
      </c>
      <c r="D115" s="256"/>
      <c r="E115" s="256"/>
      <c r="F115" s="256"/>
      <c r="G115" s="256"/>
      <c r="H115" s="256"/>
      <c r="I115" s="256"/>
      <c r="J115" s="256"/>
      <c r="K115" s="256"/>
      <c r="L115" s="256"/>
      <c r="M115" s="256"/>
      <c r="N115" s="256"/>
      <c r="O115" s="256"/>
      <c r="P115" s="256"/>
      <c r="Q115" s="256"/>
      <c r="R115" s="256"/>
    </row>
    <row r="116" spans="3:18" s="29" customFormat="1">
      <c r="C116" s="256"/>
      <c r="D116" s="256"/>
      <c r="E116" s="256"/>
      <c r="F116" s="256"/>
      <c r="G116" s="256"/>
      <c r="H116" s="256"/>
      <c r="I116" s="256"/>
      <c r="J116" s="256"/>
      <c r="K116" s="256"/>
      <c r="L116" s="256"/>
      <c r="M116" s="256"/>
      <c r="N116" s="256"/>
      <c r="O116" s="256"/>
      <c r="P116" s="256"/>
      <c r="Q116" s="256"/>
      <c r="R116" s="256"/>
    </row>
    <row r="117" spans="3:18" s="29" customFormat="1">
      <c r="C117" s="256"/>
      <c r="D117" s="256"/>
      <c r="E117" s="256"/>
      <c r="F117" s="256"/>
      <c r="G117" s="256"/>
      <c r="H117" s="256"/>
      <c r="I117" s="256"/>
      <c r="J117" s="256"/>
      <c r="K117" s="256"/>
      <c r="L117" s="256"/>
      <c r="M117" s="256"/>
      <c r="N117" s="256"/>
      <c r="O117" s="256"/>
      <c r="P117" s="256"/>
      <c r="Q117" s="256"/>
      <c r="R117" s="256"/>
    </row>
    <row r="118" spans="3:18" s="29" customFormat="1">
      <c r="C118" s="114"/>
      <c r="D118" s="114"/>
      <c r="E118" s="114"/>
      <c r="F118" s="114"/>
      <c r="G118" s="114"/>
      <c r="H118" s="114"/>
      <c r="I118" s="114"/>
      <c r="J118" s="114"/>
      <c r="K118" s="114"/>
      <c r="L118" s="114"/>
      <c r="M118" s="114"/>
      <c r="N118" s="114"/>
      <c r="O118" s="114"/>
      <c r="P118" s="114"/>
      <c r="Q118" s="114"/>
      <c r="R118" s="114"/>
    </row>
    <row r="119" spans="3:18" s="29" customFormat="1">
      <c r="C119" s="74"/>
      <c r="D119" s="74"/>
      <c r="E119" s="74"/>
      <c r="F119" s="112"/>
      <c r="G119" s="112"/>
      <c r="H119" s="112"/>
      <c r="I119" s="74"/>
      <c r="J119" s="74"/>
      <c r="K119" s="74"/>
      <c r="L119" s="74"/>
      <c r="M119" s="74"/>
      <c r="N119" s="112"/>
      <c r="O119" s="112"/>
      <c r="P119" s="112"/>
      <c r="Q119" s="112"/>
      <c r="R119" s="112"/>
    </row>
    <row r="120" spans="3:18" s="29" customFormat="1">
      <c r="C120" s="74" t="s">
        <v>77</v>
      </c>
      <c r="D120" s="115"/>
      <c r="E120" s="115"/>
      <c r="F120" s="74"/>
      <c r="G120" s="74"/>
      <c r="H120" s="116"/>
      <c r="I120" s="74"/>
      <c r="J120" s="74"/>
      <c r="K120" s="74"/>
      <c r="L120" s="74"/>
      <c r="M120" s="74"/>
      <c r="N120" s="257"/>
      <c r="O120" s="257"/>
      <c r="P120" s="257"/>
      <c r="Q120" s="257"/>
      <c r="R120" s="257"/>
    </row>
    <row r="121" spans="3:18" s="29" customFormat="1" ht="15.75">
      <c r="C121" s="74"/>
      <c r="D121" s="74"/>
      <c r="E121" s="74"/>
      <c r="F121" s="74"/>
      <c r="G121" s="74"/>
      <c r="H121" s="74"/>
      <c r="I121" s="74"/>
      <c r="J121" s="74"/>
      <c r="K121" s="74"/>
      <c r="L121" s="74"/>
      <c r="M121" s="74"/>
      <c r="N121" s="258" t="s">
        <v>81</v>
      </c>
      <c r="O121" s="245"/>
      <c r="P121" s="245"/>
      <c r="Q121" s="245"/>
      <c r="R121" s="245"/>
    </row>
    <row r="122" spans="3:18" s="29" customFormat="1" ht="15.75">
      <c r="C122" s="74"/>
      <c r="D122" s="74"/>
      <c r="E122" s="74"/>
      <c r="F122" s="74"/>
      <c r="G122" s="74"/>
      <c r="H122" s="74"/>
      <c r="I122" s="74"/>
      <c r="J122" s="74"/>
      <c r="K122" s="74"/>
      <c r="L122" s="74"/>
      <c r="M122" s="74"/>
      <c r="N122" s="117"/>
      <c r="O122" s="75"/>
      <c r="P122" s="75"/>
      <c r="Q122" s="75"/>
      <c r="R122" s="75"/>
    </row>
    <row r="123" spans="3:18" s="29" customFormat="1">
      <c r="C123" s="74"/>
      <c r="D123" s="74"/>
      <c r="E123" s="74"/>
      <c r="F123" s="74"/>
      <c r="G123" s="74"/>
      <c r="H123" s="74"/>
      <c r="I123" s="74"/>
      <c r="J123" s="74"/>
      <c r="K123" s="74"/>
      <c r="L123" s="74"/>
      <c r="M123" s="74"/>
      <c r="N123" s="106"/>
      <c r="O123" s="106"/>
      <c r="P123" s="106"/>
      <c r="Q123" s="106"/>
      <c r="R123" s="106"/>
    </row>
    <row r="124" spans="3:18" s="29" customFormat="1" ht="15.75">
      <c r="C124" s="31" t="s">
        <v>92</v>
      </c>
      <c r="D124" s="27"/>
      <c r="E124" s="27"/>
      <c r="F124" s="27"/>
      <c r="G124" s="27"/>
      <c r="H124" s="27"/>
      <c r="I124" s="27"/>
      <c r="J124" s="27"/>
      <c r="K124" s="27"/>
      <c r="L124" s="27"/>
      <c r="M124" s="27"/>
      <c r="N124" s="27"/>
      <c r="O124" s="27"/>
      <c r="P124" s="27"/>
      <c r="Q124" s="27"/>
      <c r="R124" s="27"/>
    </row>
    <row r="125" spans="3:18" s="29" customFormat="1" ht="15" customHeight="1">
      <c r="C125" s="259" t="s">
        <v>91</v>
      </c>
      <c r="D125" s="259"/>
      <c r="E125" s="259"/>
      <c r="F125" s="259"/>
      <c r="G125" s="259"/>
      <c r="H125" s="259"/>
      <c r="I125" s="259"/>
      <c r="J125" s="259"/>
      <c r="K125" s="259"/>
      <c r="L125" s="259"/>
      <c r="M125" s="259"/>
      <c r="N125" s="259"/>
      <c r="O125" s="259"/>
      <c r="P125" s="259"/>
      <c r="Q125" s="259"/>
      <c r="R125" s="259"/>
    </row>
    <row r="126" spans="3:18" s="29" customFormat="1">
      <c r="C126" s="259"/>
      <c r="D126" s="259"/>
      <c r="E126" s="259"/>
      <c r="F126" s="259"/>
      <c r="G126" s="259"/>
      <c r="H126" s="259"/>
      <c r="I126" s="259"/>
      <c r="J126" s="259"/>
      <c r="K126" s="259"/>
      <c r="L126" s="259"/>
      <c r="M126" s="259"/>
      <c r="N126" s="259"/>
      <c r="O126" s="259"/>
      <c r="P126" s="259"/>
      <c r="Q126" s="259"/>
      <c r="R126" s="259"/>
    </row>
    <row r="127" spans="3:18" s="29" customFormat="1">
      <c r="C127" s="259"/>
      <c r="D127" s="259"/>
      <c r="E127" s="259"/>
      <c r="F127" s="259"/>
      <c r="G127" s="259"/>
      <c r="H127" s="259"/>
      <c r="I127" s="259"/>
      <c r="J127" s="259"/>
      <c r="K127" s="259"/>
      <c r="L127" s="259"/>
      <c r="M127" s="259"/>
      <c r="N127" s="259"/>
      <c r="O127" s="259"/>
      <c r="P127" s="259"/>
      <c r="Q127" s="259"/>
      <c r="R127" s="259"/>
    </row>
    <row r="128" spans="3:18" s="29" customFormat="1">
      <c r="C128" s="259"/>
      <c r="D128" s="259"/>
      <c r="E128" s="259"/>
      <c r="F128" s="259"/>
      <c r="G128" s="259"/>
      <c r="H128" s="259"/>
      <c r="I128" s="259"/>
      <c r="J128" s="259"/>
      <c r="K128" s="259"/>
      <c r="L128" s="259"/>
      <c r="M128" s="259"/>
      <c r="N128" s="259"/>
      <c r="O128" s="259"/>
      <c r="P128" s="259"/>
      <c r="Q128" s="259"/>
      <c r="R128" s="259"/>
    </row>
    <row r="129" spans="3:19" s="29" customFormat="1">
      <c r="C129" s="74"/>
      <c r="D129" s="74"/>
      <c r="E129" s="74"/>
      <c r="F129" s="74"/>
      <c r="G129" s="74"/>
      <c r="H129" s="111"/>
      <c r="I129" s="28"/>
      <c r="J129" s="28"/>
      <c r="K129" s="74"/>
      <c r="L129" s="74"/>
      <c r="M129" s="74"/>
      <c r="N129" s="112"/>
      <c r="O129" s="112"/>
      <c r="P129" s="112"/>
      <c r="Q129" s="112"/>
      <c r="R129" s="112"/>
    </row>
    <row r="130" spans="3:19" s="29" customFormat="1">
      <c r="C130" s="74" t="s">
        <v>77</v>
      </c>
      <c r="D130" s="115"/>
      <c r="E130" s="115"/>
      <c r="F130" s="74"/>
      <c r="G130" s="74"/>
      <c r="H130" s="116"/>
      <c r="I130" s="74"/>
      <c r="J130" s="74"/>
      <c r="K130" s="74"/>
      <c r="L130" s="74"/>
      <c r="M130" s="74"/>
      <c r="N130" s="118"/>
      <c r="O130" s="118"/>
      <c r="P130" s="118"/>
      <c r="Q130" s="118"/>
      <c r="R130" s="118"/>
      <c r="S130" s="122"/>
    </row>
    <row r="131" spans="3:19" s="29" customFormat="1" ht="15.75">
      <c r="C131" s="74"/>
      <c r="D131" s="74"/>
      <c r="E131" s="74"/>
      <c r="F131" s="74"/>
      <c r="G131" s="74"/>
      <c r="H131" s="74"/>
      <c r="I131" s="74"/>
      <c r="J131" s="74"/>
      <c r="K131" s="74"/>
      <c r="L131" s="74"/>
      <c r="M131" s="74"/>
      <c r="N131" s="120" t="s">
        <v>114</v>
      </c>
      <c r="O131" s="121"/>
      <c r="P131" s="121"/>
      <c r="Q131" s="121"/>
      <c r="R131" s="121"/>
    </row>
    <row r="132" spans="3:19" s="29" customFormat="1" ht="15.75">
      <c r="C132" s="74"/>
      <c r="D132" s="74"/>
      <c r="E132" s="74"/>
      <c r="F132" s="74"/>
      <c r="G132" s="74"/>
      <c r="H132" s="74"/>
      <c r="I132" s="74"/>
      <c r="J132" s="74"/>
      <c r="K132" s="74"/>
      <c r="L132" s="74"/>
      <c r="M132" s="74"/>
      <c r="N132" s="245"/>
      <c r="O132" s="245"/>
      <c r="P132" s="245"/>
      <c r="Q132" s="245"/>
      <c r="R132" s="245"/>
    </row>
  </sheetData>
  <mergeCells count="136">
    <mergeCell ref="C10:U10"/>
    <mergeCell ref="C9:U9"/>
    <mergeCell ref="K14:L14"/>
    <mergeCell ref="M14:R14"/>
    <mergeCell ref="C2:U2"/>
    <mergeCell ref="K21:N21"/>
    <mergeCell ref="O21:R21"/>
    <mergeCell ref="K18:L18"/>
    <mergeCell ref="N18:R18"/>
    <mergeCell ref="K19:L19"/>
    <mergeCell ref="N19:R19"/>
    <mergeCell ref="K16:L16"/>
    <mergeCell ref="M16:R16"/>
    <mergeCell ref="K17:L17"/>
    <mergeCell ref="N17:R17"/>
    <mergeCell ref="G12:I12"/>
    <mergeCell ref="J12:K12"/>
    <mergeCell ref="L12:M12"/>
    <mergeCell ref="N12:P12"/>
    <mergeCell ref="K15:L15"/>
    <mergeCell ref="M15:R15"/>
    <mergeCell ref="R53:S54"/>
    <mergeCell ref="T53:U54"/>
    <mergeCell ref="F55:J56"/>
    <mergeCell ref="K55:L55"/>
    <mergeCell ref="C57:D57"/>
    <mergeCell ref="F57:J57"/>
    <mergeCell ref="K22:N22"/>
    <mergeCell ref="K23:N23"/>
    <mergeCell ref="K24:N24"/>
    <mergeCell ref="K25:N25"/>
    <mergeCell ref="C53:D56"/>
    <mergeCell ref="F53:J54"/>
    <mergeCell ref="P53:Q54"/>
    <mergeCell ref="I31:K32"/>
    <mergeCell ref="I33:K33"/>
    <mergeCell ref="I34:K34"/>
    <mergeCell ref="C62:D62"/>
    <mergeCell ref="F62:J62"/>
    <mergeCell ref="C63:D63"/>
    <mergeCell ref="F63:J63"/>
    <mergeCell ref="C64:D64"/>
    <mergeCell ref="F64:J64"/>
    <mergeCell ref="C58:D58"/>
    <mergeCell ref="F58:J58"/>
    <mergeCell ref="C60:D60"/>
    <mergeCell ref="F60:J60"/>
    <mergeCell ref="C61:D61"/>
    <mergeCell ref="F61:J61"/>
    <mergeCell ref="C59:D59"/>
    <mergeCell ref="F59:J59"/>
    <mergeCell ref="C68:D68"/>
    <mergeCell ref="F68:J68"/>
    <mergeCell ref="C69:D69"/>
    <mergeCell ref="F69:J69"/>
    <mergeCell ref="C70:D70"/>
    <mergeCell ref="F70:J70"/>
    <mergeCell ref="C65:D65"/>
    <mergeCell ref="F65:J65"/>
    <mergeCell ref="C66:D66"/>
    <mergeCell ref="F66:J66"/>
    <mergeCell ref="C67:D67"/>
    <mergeCell ref="F67:J67"/>
    <mergeCell ref="C71:D71"/>
    <mergeCell ref="F71:J71"/>
    <mergeCell ref="C72:D72"/>
    <mergeCell ref="F72:J72"/>
    <mergeCell ref="C73:D73"/>
    <mergeCell ref="F73:J73"/>
    <mergeCell ref="C74:D74"/>
    <mergeCell ref="F74:J74"/>
    <mergeCell ref="K75:L75"/>
    <mergeCell ref="C77:R77"/>
    <mergeCell ref="C78:D81"/>
    <mergeCell ref="F78:J79"/>
    <mergeCell ref="P78:Q79"/>
    <mergeCell ref="R78:S79"/>
    <mergeCell ref="T78:U79"/>
    <mergeCell ref="C85:D85"/>
    <mergeCell ref="F85:J85"/>
    <mergeCell ref="C86:D86"/>
    <mergeCell ref="F86:J86"/>
    <mergeCell ref="C87:D87"/>
    <mergeCell ref="F87:J87"/>
    <mergeCell ref="F80:J81"/>
    <mergeCell ref="K80:L80"/>
    <mergeCell ref="C83:D83"/>
    <mergeCell ref="F83:J83"/>
    <mergeCell ref="C84:D84"/>
    <mergeCell ref="F84:J84"/>
    <mergeCell ref="C82:O82"/>
    <mergeCell ref="C91:D91"/>
    <mergeCell ref="F91:J91"/>
    <mergeCell ref="C92:D92"/>
    <mergeCell ref="F92:J92"/>
    <mergeCell ref="C93:D93"/>
    <mergeCell ref="F93:J93"/>
    <mergeCell ref="C88:D88"/>
    <mergeCell ref="F88:J88"/>
    <mergeCell ref="C89:D89"/>
    <mergeCell ref="F89:J89"/>
    <mergeCell ref="C90:D90"/>
    <mergeCell ref="F90:J90"/>
    <mergeCell ref="K101:L101"/>
    <mergeCell ref="M101:N101"/>
    <mergeCell ref="Q101:R101"/>
    <mergeCell ref="C94:D94"/>
    <mergeCell ref="F94:J94"/>
    <mergeCell ref="C95:D95"/>
    <mergeCell ref="F95:J95"/>
    <mergeCell ref="F96:L96"/>
    <mergeCell ref="F97:L97"/>
    <mergeCell ref="N132:R132"/>
    <mergeCell ref="M55:M56"/>
    <mergeCell ref="K53:O54"/>
    <mergeCell ref="N55:N56"/>
    <mergeCell ref="O55:O56"/>
    <mergeCell ref="K78:O79"/>
    <mergeCell ref="M80:M81"/>
    <mergeCell ref="N80:N81"/>
    <mergeCell ref="O80:O81"/>
    <mergeCell ref="N112:R112"/>
    <mergeCell ref="C115:R117"/>
    <mergeCell ref="N120:R120"/>
    <mergeCell ref="N121:R121"/>
    <mergeCell ref="C125:R128"/>
    <mergeCell ref="C102:E102"/>
    <mergeCell ref="Q102:R102"/>
    <mergeCell ref="C103:R103"/>
    <mergeCell ref="C104:R104"/>
    <mergeCell ref="C106:R108"/>
    <mergeCell ref="D111:E111"/>
    <mergeCell ref="N111:R111"/>
    <mergeCell ref="F98:L98"/>
    <mergeCell ref="F99:L99"/>
    <mergeCell ref="G101:H101"/>
  </mergeCells>
  <conditionalFormatting sqref="M57:M74">
    <cfRule type="cellIs" dxfId="32" priority="4" operator="greaterThan">
      <formula>0.332638888888889</formula>
    </cfRule>
    <cfRule type="cellIs" dxfId="31" priority="5" operator="greaterThanOrEqual">
      <formula>8</formula>
    </cfRule>
    <cfRule type="cellIs" dxfId="30" priority="6" operator="greaterThan">
      <formula>0.333333333333333</formula>
    </cfRule>
  </conditionalFormatting>
  <conditionalFormatting sqref="M83:M95">
    <cfRule type="cellIs" dxfId="29" priority="1" operator="greaterThan">
      <formula>0.332638888888889</formula>
    </cfRule>
    <cfRule type="cellIs" dxfId="28" priority="2" operator="greaterThanOrEqual">
      <formula>8</formula>
    </cfRule>
    <cfRule type="cellIs" dxfId="27" priority="3" operator="greaterThan">
      <formula>0.333333333333333</formula>
    </cfRule>
  </conditionalFormatting>
  <dataValidations count="1">
    <dataValidation type="list" allowBlank="1" showInputMessage="1" showErrorMessage="1" sqref="E57:E74" xr:uid="{00E1F47E-EFA1-4EBC-BFA1-54216312BD95}">
      <formula1>"A,B,C,D,E,F"</formula1>
    </dataValidation>
  </dataValidations>
  <pageMargins left="0.70866141732283472" right="0.70866141732283472" top="0.74803149606299213" bottom="0.74803149606299213" header="0.31496062992125984" footer="0.31496062992125984"/>
  <pageSetup scale="48" orientation="portrait" cellComments="asDisplayed" horizontalDpi="1200" verticalDpi="1200" r:id="rId1"/>
  <rowBreaks count="1" manualBreakCount="1">
    <brk id="76" min="2" max="20"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71C0-E198-4513-85CF-13B925481729}">
  <sheetPr>
    <tabColor rgb="FFFFFF00"/>
    <pageSetUpPr fitToPage="1"/>
  </sheetPr>
  <dimension ref="C2:V113"/>
  <sheetViews>
    <sheetView showGridLines="0" view="pageBreakPreview" topLeftCell="A71" zoomScale="80" zoomScaleNormal="100" zoomScaleSheetLayoutView="80" workbookViewId="0">
      <selection activeCell="K68" sqref="K68:L68"/>
    </sheetView>
  </sheetViews>
  <sheetFormatPr defaultRowHeight="15"/>
  <cols>
    <col min="3" max="3" width="10.140625" customWidth="1"/>
    <col min="4" max="4" width="13.5703125" customWidth="1"/>
    <col min="5" max="5" width="12.85546875" customWidth="1"/>
    <col min="11" max="21" width="10.7109375" customWidth="1"/>
  </cols>
  <sheetData>
    <row r="2" spans="3:21" ht="15.75">
      <c r="C2" s="340"/>
      <c r="D2" s="340"/>
      <c r="E2" s="340"/>
      <c r="F2" s="340"/>
      <c r="G2" s="340"/>
      <c r="H2" s="340"/>
      <c r="I2" s="340"/>
      <c r="J2" s="340"/>
      <c r="K2" s="340"/>
      <c r="L2" s="340"/>
      <c r="M2" s="340"/>
      <c r="N2" s="340"/>
      <c r="O2" s="340"/>
      <c r="P2" s="340"/>
      <c r="Q2" s="340"/>
      <c r="R2" s="340"/>
      <c r="S2" s="340"/>
      <c r="T2" s="340"/>
      <c r="U2" s="340"/>
    </row>
    <row r="3" spans="3:21" ht="15.75">
      <c r="C3" s="340"/>
      <c r="D3" s="340"/>
      <c r="E3" s="340"/>
      <c r="F3" s="340"/>
      <c r="G3" s="340"/>
      <c r="H3" s="340"/>
      <c r="I3" s="340"/>
      <c r="J3" s="340"/>
      <c r="K3" s="340"/>
      <c r="L3" s="340"/>
      <c r="M3" s="340"/>
      <c r="N3" s="340"/>
      <c r="O3" s="340"/>
      <c r="P3" s="340"/>
      <c r="Q3" s="340"/>
      <c r="R3" s="340"/>
      <c r="S3" s="340"/>
      <c r="T3" s="340"/>
      <c r="U3" s="340"/>
    </row>
    <row r="4" spans="3:21" s="10" customFormat="1">
      <c r="C4" s="435"/>
      <c r="D4" s="435"/>
      <c r="E4" s="435"/>
      <c r="F4" s="435"/>
      <c r="G4" s="435"/>
      <c r="H4" s="435"/>
      <c r="I4" s="435"/>
      <c r="J4" s="435"/>
      <c r="K4" s="435"/>
      <c r="L4" s="435"/>
      <c r="M4" s="435"/>
      <c r="N4" s="435"/>
      <c r="O4" s="435"/>
      <c r="P4" s="435"/>
      <c r="Q4" s="435"/>
      <c r="R4" s="435"/>
      <c r="S4" s="435"/>
      <c r="T4" s="435"/>
      <c r="U4" s="435"/>
    </row>
    <row r="5" spans="3:21" s="10" customFormat="1">
      <c r="C5" s="139"/>
      <c r="D5" s="139"/>
      <c r="E5" s="139"/>
      <c r="F5" s="139"/>
      <c r="G5" s="139"/>
      <c r="H5" s="139"/>
      <c r="I5" s="139"/>
      <c r="J5" s="139"/>
      <c r="K5" s="139"/>
      <c r="L5" s="139"/>
      <c r="M5" s="139"/>
      <c r="N5" s="139"/>
      <c r="O5" s="139"/>
      <c r="P5" s="139"/>
      <c r="Q5" s="139"/>
      <c r="R5" s="139"/>
      <c r="S5" s="139"/>
      <c r="T5" s="139"/>
      <c r="U5" s="139"/>
    </row>
    <row r="6" spans="3:21" s="10" customFormat="1">
      <c r="C6" s="139"/>
      <c r="D6" s="139"/>
      <c r="E6" s="139"/>
      <c r="F6" s="139"/>
      <c r="G6" s="139"/>
      <c r="H6" s="139"/>
      <c r="I6" s="139"/>
      <c r="J6" s="139"/>
      <c r="K6" s="139"/>
      <c r="L6" s="139"/>
      <c r="M6" s="139"/>
      <c r="N6" s="139"/>
      <c r="O6" s="139"/>
      <c r="P6" s="139"/>
      <c r="Q6" s="139"/>
      <c r="R6" s="139"/>
      <c r="S6" s="139"/>
      <c r="T6" s="139"/>
      <c r="U6" s="139"/>
    </row>
    <row r="7" spans="3:21" s="10" customFormat="1">
      <c r="C7" s="139"/>
      <c r="D7" s="139"/>
      <c r="E7" s="139"/>
      <c r="F7" s="139"/>
      <c r="G7" s="139"/>
      <c r="H7" s="139"/>
      <c r="I7" s="139"/>
      <c r="J7" s="139"/>
      <c r="K7" s="139"/>
      <c r="L7" s="139"/>
      <c r="M7" s="139"/>
      <c r="N7" s="139"/>
      <c r="O7" s="139"/>
      <c r="P7" s="139"/>
      <c r="Q7" s="139"/>
      <c r="R7" s="139"/>
      <c r="S7" s="139"/>
      <c r="T7" s="139"/>
      <c r="U7" s="139"/>
    </row>
    <row r="8" spans="3:21" s="10" customFormat="1">
      <c r="C8" s="139"/>
      <c r="D8" s="139"/>
      <c r="E8" s="139"/>
      <c r="F8" s="139"/>
      <c r="G8" s="139"/>
      <c r="H8" s="139"/>
      <c r="I8" s="139"/>
      <c r="J8" s="139"/>
      <c r="K8" s="139"/>
      <c r="L8" s="139"/>
      <c r="M8" s="139"/>
      <c r="N8" s="139"/>
      <c r="O8" s="139"/>
      <c r="P8" s="139"/>
      <c r="Q8" s="139"/>
      <c r="R8" s="139"/>
      <c r="S8" s="139"/>
      <c r="T8" s="139"/>
      <c r="U8" s="139"/>
    </row>
    <row r="9" spans="3:21" s="10" customFormat="1" ht="21">
      <c r="C9" s="337" t="s">
        <v>87</v>
      </c>
      <c r="D9" s="337"/>
      <c r="E9" s="337"/>
      <c r="F9" s="337"/>
      <c r="G9" s="337"/>
      <c r="H9" s="337"/>
      <c r="I9" s="337"/>
      <c r="J9" s="337"/>
      <c r="K9" s="337"/>
      <c r="L9" s="337"/>
      <c r="M9" s="337"/>
      <c r="N9" s="337"/>
      <c r="O9" s="337"/>
      <c r="P9" s="337"/>
      <c r="Q9" s="337"/>
      <c r="R9" s="337"/>
      <c r="S9" s="337"/>
      <c r="T9" s="337"/>
      <c r="U9" s="337"/>
    </row>
    <row r="10" spans="3:21" s="10" customFormat="1" ht="21">
      <c r="C10" s="337" t="s">
        <v>115</v>
      </c>
      <c r="D10" s="337"/>
      <c r="E10" s="337"/>
      <c r="F10" s="337"/>
      <c r="G10" s="337"/>
      <c r="H10" s="337"/>
      <c r="I10" s="337"/>
      <c r="J10" s="337"/>
      <c r="K10" s="337"/>
      <c r="L10" s="337"/>
      <c r="M10" s="337"/>
      <c r="N10" s="337"/>
      <c r="O10" s="337"/>
      <c r="P10" s="337"/>
      <c r="Q10" s="337"/>
      <c r="R10" s="337"/>
      <c r="S10" s="337"/>
      <c r="T10" s="337"/>
      <c r="U10" s="337"/>
    </row>
    <row r="11" spans="3:21" s="10" customFormat="1">
      <c r="C11" s="12"/>
      <c r="D11" s="12"/>
      <c r="E11" s="11"/>
      <c r="F11" s="11"/>
      <c r="G11" s="11"/>
      <c r="H11" s="11"/>
      <c r="I11" s="11"/>
      <c r="J11" s="11"/>
      <c r="K11" s="11"/>
      <c r="L11" s="11"/>
      <c r="M11" s="11"/>
      <c r="N11" s="11"/>
      <c r="O11" s="11"/>
      <c r="P11" s="11"/>
      <c r="Q11" s="11"/>
      <c r="R11" s="11"/>
    </row>
    <row r="12" spans="3:21" s="23" customFormat="1" ht="15.75">
      <c r="C12" s="27"/>
      <c r="D12" s="27"/>
      <c r="E12" s="24"/>
      <c r="F12" s="24"/>
      <c r="G12" s="436" t="s">
        <v>5</v>
      </c>
      <c r="H12" s="436"/>
      <c r="I12" s="436"/>
      <c r="J12" s="437"/>
      <c r="K12" s="437"/>
      <c r="L12" s="436" t="s">
        <v>7</v>
      </c>
      <c r="M12" s="436"/>
      <c r="N12" s="437"/>
      <c r="O12" s="437"/>
      <c r="P12" s="437"/>
      <c r="Q12" s="24"/>
      <c r="R12" s="27"/>
    </row>
    <row r="13" spans="3:21" s="23" customFormat="1">
      <c r="C13" s="27"/>
      <c r="D13" s="27"/>
      <c r="E13" s="27"/>
      <c r="F13" s="27"/>
      <c r="G13" s="27"/>
      <c r="H13" s="27"/>
      <c r="I13" s="27"/>
      <c r="J13" s="27"/>
      <c r="K13" s="27"/>
      <c r="L13" s="27"/>
      <c r="M13" s="27"/>
      <c r="N13" s="27"/>
      <c r="O13" s="27"/>
      <c r="P13" s="27"/>
      <c r="Q13" s="27"/>
      <c r="R13" s="27"/>
    </row>
    <row r="14" spans="3:21" s="23" customFormat="1" ht="24.75" customHeight="1">
      <c r="C14" s="137" t="s">
        <v>96</v>
      </c>
      <c r="D14" s="67"/>
      <c r="E14" s="438"/>
      <c r="F14" s="438"/>
      <c r="G14" s="438"/>
      <c r="H14" s="438"/>
      <c r="I14" s="438"/>
      <c r="J14" s="66"/>
      <c r="K14" s="338" t="s">
        <v>88</v>
      </c>
      <c r="L14" s="338"/>
      <c r="M14" s="339"/>
      <c r="N14" s="339"/>
      <c r="O14" s="339"/>
      <c r="P14" s="339"/>
      <c r="Q14" s="339"/>
      <c r="R14" s="339"/>
    </row>
    <row r="15" spans="3:21" s="23" customFormat="1" ht="24.75" customHeight="1">
      <c r="C15" s="135" t="s">
        <v>9</v>
      </c>
      <c r="D15" s="25"/>
      <c r="E15" s="140"/>
      <c r="F15" s="140"/>
      <c r="G15" s="140"/>
      <c r="H15" s="140"/>
      <c r="I15" s="140"/>
      <c r="J15" s="66"/>
      <c r="K15" s="338" t="s">
        <v>11</v>
      </c>
      <c r="L15" s="338"/>
      <c r="M15" s="339"/>
      <c r="N15" s="339"/>
      <c r="O15" s="339"/>
      <c r="P15" s="339"/>
      <c r="Q15" s="339"/>
      <c r="R15" s="339"/>
    </row>
    <row r="16" spans="3:21" s="23" customFormat="1" ht="24.75" customHeight="1">
      <c r="C16" s="135" t="s">
        <v>13</v>
      </c>
      <c r="D16" s="135"/>
      <c r="E16" s="136"/>
      <c r="F16" s="136"/>
      <c r="G16" s="136"/>
      <c r="H16" s="136"/>
      <c r="I16" s="136"/>
      <c r="J16" s="66"/>
      <c r="K16" s="338" t="s">
        <v>15</v>
      </c>
      <c r="L16" s="338"/>
      <c r="M16" s="347"/>
      <c r="N16" s="347"/>
      <c r="O16" s="347"/>
      <c r="P16" s="347"/>
      <c r="Q16" s="347"/>
      <c r="R16" s="347"/>
    </row>
    <row r="17" spans="3:19" s="23" customFormat="1" ht="24.75" customHeight="1">
      <c r="C17" s="135" t="s">
        <v>17</v>
      </c>
      <c r="D17" s="135"/>
      <c r="E17" s="136"/>
      <c r="F17" s="136"/>
      <c r="G17" s="136"/>
      <c r="H17" s="136"/>
      <c r="I17" s="136"/>
      <c r="J17" s="66"/>
      <c r="K17" s="425" t="s">
        <v>19</v>
      </c>
      <c r="L17" s="425"/>
      <c r="M17" s="129" t="s">
        <v>20</v>
      </c>
      <c r="N17" s="348">
        <v>2500</v>
      </c>
      <c r="O17" s="348"/>
      <c r="P17" s="348"/>
      <c r="Q17" s="348"/>
      <c r="R17" s="348"/>
    </row>
    <row r="18" spans="3:19" s="23" customFormat="1" ht="24.75" customHeight="1">
      <c r="C18" s="135" t="s">
        <v>21</v>
      </c>
      <c r="D18" s="135"/>
      <c r="E18" s="130"/>
      <c r="F18" s="136"/>
      <c r="G18" s="136"/>
      <c r="H18" s="136"/>
      <c r="I18" s="136"/>
      <c r="J18" s="66"/>
      <c r="K18" s="338" t="s">
        <v>23</v>
      </c>
      <c r="L18" s="338"/>
      <c r="M18" s="141" t="s">
        <v>20</v>
      </c>
      <c r="N18" s="345">
        <f>(N17*12)/2504</f>
        <v>11.980830670926517</v>
      </c>
      <c r="O18" s="345"/>
      <c r="P18" s="345"/>
      <c r="Q18" s="345"/>
      <c r="R18" s="345"/>
    </row>
    <row r="19" spans="3:19" s="23" customFormat="1" ht="24.75" customHeight="1">
      <c r="C19" s="135" t="s">
        <v>24</v>
      </c>
      <c r="D19" s="135"/>
      <c r="E19" s="136"/>
      <c r="F19" s="136"/>
      <c r="G19" s="136"/>
      <c r="H19" s="136"/>
      <c r="I19" s="136"/>
      <c r="J19" s="66"/>
      <c r="K19" s="425" t="s">
        <v>26</v>
      </c>
      <c r="L19" s="425"/>
      <c r="M19" s="141" t="s">
        <v>20</v>
      </c>
      <c r="N19" s="345">
        <f>N17/3</f>
        <v>833.33333333333337</v>
      </c>
      <c r="O19" s="345"/>
      <c r="P19" s="345"/>
      <c r="Q19" s="345"/>
      <c r="R19" s="345"/>
    </row>
    <row r="20" spans="3:19" s="23" customFormat="1" ht="24.75" customHeight="1">
      <c r="C20" s="135" t="s">
        <v>27</v>
      </c>
      <c r="D20" s="135"/>
      <c r="E20" s="138"/>
      <c r="F20" s="138"/>
      <c r="G20" s="138"/>
      <c r="H20" s="138"/>
      <c r="I20" s="138"/>
      <c r="J20" s="66"/>
      <c r="K20" s="68"/>
      <c r="L20" s="66"/>
      <c r="M20" s="66"/>
      <c r="N20" s="66"/>
      <c r="O20" s="66"/>
      <c r="P20" s="68"/>
      <c r="Q20" s="68"/>
      <c r="R20" s="68"/>
    </row>
    <row r="21" spans="3:19" s="23" customFormat="1" ht="24.75" customHeight="1" thickBot="1">
      <c r="C21" s="135" t="s">
        <v>117</v>
      </c>
      <c r="D21" s="135"/>
      <c r="E21" s="138"/>
      <c r="F21" s="138"/>
      <c r="G21" s="138"/>
      <c r="H21" s="138"/>
      <c r="I21" s="138"/>
      <c r="J21" s="66"/>
      <c r="K21" s="68"/>
      <c r="L21" s="66"/>
      <c r="M21" s="66"/>
      <c r="N21" s="66"/>
      <c r="O21" s="66"/>
      <c r="P21" s="68"/>
      <c r="Q21" s="68"/>
      <c r="R21" s="68"/>
    </row>
    <row r="22" spans="3:19" s="23" customFormat="1" ht="24.75" customHeight="1">
      <c r="C22" s="27" t="s">
        <v>83</v>
      </c>
      <c r="D22" s="27"/>
      <c r="E22" s="32" t="s">
        <v>84</v>
      </c>
      <c r="F22" s="32"/>
      <c r="G22" s="32"/>
      <c r="H22" s="32"/>
      <c r="I22" s="32"/>
      <c r="J22" s="27"/>
      <c r="K22" s="341" t="s">
        <v>29</v>
      </c>
      <c r="L22" s="342"/>
      <c r="M22" s="342"/>
      <c r="N22" s="343"/>
      <c r="O22" s="341" t="s">
        <v>30</v>
      </c>
      <c r="P22" s="342"/>
      <c r="Q22" s="342"/>
      <c r="R22" s="343"/>
    </row>
    <row r="23" spans="3:19" s="23" customFormat="1" ht="24.75" customHeight="1">
      <c r="C23" s="27" t="s">
        <v>85</v>
      </c>
      <c r="D23" s="27"/>
      <c r="E23" s="30"/>
      <c r="F23" s="30"/>
      <c r="G23" s="30"/>
      <c r="H23" s="30"/>
      <c r="I23" s="30"/>
      <c r="J23" s="27"/>
      <c r="K23" s="426" t="s">
        <v>113</v>
      </c>
      <c r="L23" s="427"/>
      <c r="M23" s="427"/>
      <c r="N23" s="428"/>
      <c r="O23" s="33" t="s">
        <v>31</v>
      </c>
      <c r="P23" s="34"/>
      <c r="Q23" s="35" t="s">
        <v>32</v>
      </c>
      <c r="R23" s="36"/>
    </row>
    <row r="24" spans="3:19" s="23" customFormat="1" ht="16.5" thickBot="1">
      <c r="C24" s="27"/>
      <c r="D24" s="27"/>
      <c r="E24" s="27"/>
      <c r="F24" s="27"/>
      <c r="G24" s="31"/>
      <c r="H24" s="31"/>
      <c r="I24" s="31"/>
      <c r="J24" s="31"/>
      <c r="K24" s="429" t="s">
        <v>33</v>
      </c>
      <c r="L24" s="430"/>
      <c r="M24" s="430"/>
      <c r="N24" s="431"/>
      <c r="O24" s="37" t="s">
        <v>34</v>
      </c>
      <c r="P24" s="38"/>
      <c r="Q24" s="39" t="s">
        <v>35</v>
      </c>
      <c r="R24" s="40"/>
    </row>
    <row r="25" spans="3:19" s="23" customFormat="1" ht="15.75">
      <c r="C25" s="27"/>
      <c r="D25" s="27"/>
      <c r="E25" s="27"/>
      <c r="F25" s="27"/>
      <c r="G25" s="31"/>
      <c r="H25" s="31"/>
      <c r="I25" s="31"/>
      <c r="J25" s="31"/>
      <c r="K25" s="432" t="s">
        <v>36</v>
      </c>
      <c r="L25" s="433"/>
      <c r="M25" s="433"/>
      <c r="N25" s="434"/>
      <c r="O25" s="41"/>
      <c r="P25" s="41"/>
      <c r="Q25" s="41"/>
      <c r="R25" s="41"/>
      <c r="S25" s="41"/>
    </row>
    <row r="26" spans="3:19" s="23" customFormat="1" ht="15.75">
      <c r="C26" s="27"/>
      <c r="D26" s="27"/>
      <c r="E26" s="27"/>
      <c r="F26" s="27"/>
      <c r="G26" s="31"/>
      <c r="H26" s="31"/>
      <c r="I26" s="31"/>
      <c r="J26" s="31"/>
      <c r="K26" s="422" t="s">
        <v>37</v>
      </c>
      <c r="L26" s="423"/>
      <c r="M26" s="423"/>
      <c r="N26" s="424"/>
      <c r="O26" s="41"/>
      <c r="P26" s="41"/>
      <c r="Q26" s="41"/>
      <c r="R26" s="41"/>
      <c r="S26" s="41"/>
    </row>
    <row r="27" spans="3:19" s="23" customFormat="1" ht="15.75">
      <c r="C27" s="27"/>
      <c r="D27" s="27"/>
      <c r="E27" s="27"/>
      <c r="F27" s="27"/>
      <c r="G27" s="31"/>
      <c r="H27" s="31"/>
      <c r="I27" s="31"/>
      <c r="J27" s="31"/>
      <c r="K27" s="42" t="s">
        <v>38</v>
      </c>
      <c r="L27" s="43" t="s">
        <v>39</v>
      </c>
      <c r="M27" s="43" t="s">
        <v>40</v>
      </c>
      <c r="N27" s="44" t="s">
        <v>41</v>
      </c>
      <c r="O27" s="41"/>
      <c r="P27" s="41"/>
      <c r="Q27" s="41"/>
      <c r="R27" s="41"/>
      <c r="S27" s="41"/>
    </row>
    <row r="28" spans="3:19" s="23" customFormat="1" ht="15.75">
      <c r="C28" s="27"/>
      <c r="D28" s="27"/>
      <c r="F28" s="27"/>
      <c r="G28" s="31"/>
      <c r="H28" s="31"/>
      <c r="I28" s="31"/>
      <c r="J28" s="31"/>
      <c r="K28" s="45" t="s">
        <v>42</v>
      </c>
      <c r="L28" s="46">
        <v>0.3125</v>
      </c>
      <c r="M28" s="47">
        <v>0.6875</v>
      </c>
      <c r="N28" s="48"/>
      <c r="O28" s="41"/>
      <c r="P28" s="41"/>
      <c r="Q28" s="41"/>
      <c r="R28" s="41"/>
      <c r="S28" s="41"/>
    </row>
    <row r="29" spans="3:19" s="23" customFormat="1" ht="15.75">
      <c r="C29" s="27"/>
      <c r="D29" s="27"/>
      <c r="E29" s="27"/>
      <c r="F29" s="27"/>
      <c r="G29" s="31"/>
      <c r="H29" s="31"/>
      <c r="I29" s="31"/>
      <c r="J29" s="31"/>
      <c r="K29" s="45" t="s">
        <v>43</v>
      </c>
      <c r="L29" s="46">
        <v>0.33333333333333331</v>
      </c>
      <c r="M29" s="46">
        <v>0.70833333333333337</v>
      </c>
      <c r="N29" s="48"/>
      <c r="O29" s="41"/>
      <c r="P29" s="41"/>
      <c r="Q29" s="41"/>
      <c r="R29" s="41"/>
      <c r="S29" s="41"/>
    </row>
    <row r="30" spans="3:19" s="23" customFormat="1" ht="16.5" thickBot="1">
      <c r="C30" s="27"/>
      <c r="D30" s="27"/>
      <c r="E30" s="27"/>
      <c r="F30" s="27"/>
      <c r="G30" s="31"/>
      <c r="H30" s="31"/>
      <c r="I30" s="31"/>
      <c r="J30" s="31"/>
      <c r="K30" s="49" t="s">
        <v>44</v>
      </c>
      <c r="L30" s="50">
        <v>0.35416666666666669</v>
      </c>
      <c r="M30" s="50">
        <v>0.72916666666666663</v>
      </c>
      <c r="N30" s="51"/>
      <c r="O30" s="41"/>
      <c r="P30" s="41"/>
      <c r="Q30" s="41"/>
      <c r="R30" s="41"/>
      <c r="S30" s="41"/>
    </row>
    <row r="31" spans="3:19" s="142" customFormat="1" ht="21" thickBot="1">
      <c r="C31" s="144"/>
      <c r="D31" s="144"/>
      <c r="E31" s="144"/>
      <c r="F31" s="144"/>
      <c r="G31" s="145"/>
      <c r="H31" s="145"/>
      <c r="I31" s="145"/>
      <c r="J31" s="145"/>
      <c r="K31" s="146"/>
      <c r="L31" s="146"/>
      <c r="M31" s="146"/>
      <c r="N31" s="146"/>
      <c r="O31" s="147"/>
      <c r="P31" s="147"/>
      <c r="Q31" s="147"/>
      <c r="R31" s="147"/>
      <c r="S31" s="147"/>
    </row>
    <row r="32" spans="3:19" s="142" customFormat="1" ht="33" customHeight="1">
      <c r="C32" s="144"/>
      <c r="D32" s="144"/>
      <c r="E32" s="144"/>
      <c r="F32" s="144"/>
      <c r="G32" s="145"/>
      <c r="H32" s="145"/>
      <c r="I32" s="326" t="s">
        <v>130</v>
      </c>
      <c r="J32" s="327"/>
      <c r="K32" s="328"/>
      <c r="L32" s="148" t="s">
        <v>56</v>
      </c>
      <c r="M32" s="148" t="s">
        <v>57</v>
      </c>
      <c r="N32" s="148" t="s">
        <v>58</v>
      </c>
      <c r="O32" s="148" t="s">
        <v>59</v>
      </c>
      <c r="P32" s="149" t="s">
        <v>60</v>
      </c>
      <c r="Q32" s="147"/>
      <c r="R32" s="147"/>
      <c r="S32" s="147"/>
    </row>
    <row r="33" spans="3:19" s="142" customFormat="1" ht="33" customHeight="1">
      <c r="C33" s="144"/>
      <c r="D33" s="144"/>
      <c r="E33" s="144"/>
      <c r="F33" s="144"/>
      <c r="G33" s="145"/>
      <c r="H33" s="145"/>
      <c r="I33" s="414"/>
      <c r="J33" s="415"/>
      <c r="K33" s="416"/>
      <c r="L33" s="152">
        <f>$P$78</f>
        <v>0</v>
      </c>
      <c r="M33" s="152">
        <f>$Q$78+$R$78</f>
        <v>11.999999999999998</v>
      </c>
      <c r="N33" s="152">
        <f>$S$78</f>
        <v>1.0000000000000018</v>
      </c>
      <c r="O33" s="152">
        <f>$T$78</f>
        <v>0</v>
      </c>
      <c r="P33" s="226">
        <f>$U$78</f>
        <v>0</v>
      </c>
      <c r="Q33" s="147"/>
      <c r="R33" s="147"/>
      <c r="S33" s="147"/>
    </row>
    <row r="34" spans="3:19" s="142" customFormat="1" ht="33" customHeight="1">
      <c r="C34" s="144"/>
      <c r="D34" s="144"/>
      <c r="E34" s="144"/>
      <c r="F34" s="144"/>
      <c r="G34" s="145"/>
      <c r="H34" s="145"/>
      <c r="I34" s="332" t="s">
        <v>129</v>
      </c>
      <c r="J34" s="333"/>
      <c r="K34" s="333"/>
      <c r="L34" s="221">
        <f>$P$79</f>
        <v>1.125</v>
      </c>
      <c r="M34" s="150">
        <f>$Q$79</f>
        <v>1.25</v>
      </c>
      <c r="N34" s="150">
        <f>$S$79</f>
        <v>1.5</v>
      </c>
      <c r="O34" s="150">
        <f>$T$79</f>
        <v>1.75</v>
      </c>
      <c r="P34" s="151">
        <f>$U$79</f>
        <v>2</v>
      </c>
      <c r="Q34" s="147"/>
      <c r="R34" s="147"/>
      <c r="S34" s="147"/>
    </row>
    <row r="35" spans="3:19" s="142" customFormat="1" ht="33" customHeight="1" thickBot="1">
      <c r="C35" s="144"/>
      <c r="D35" s="144"/>
      <c r="E35" s="144"/>
      <c r="F35" s="144"/>
      <c r="G35" s="145"/>
      <c r="H35" s="145"/>
      <c r="I35" s="417" t="s">
        <v>107</v>
      </c>
      <c r="J35" s="418"/>
      <c r="K35" s="418"/>
      <c r="L35" s="222">
        <f>$N$18</f>
        <v>11.980830670926517</v>
      </c>
      <c r="M35" s="222">
        <f t="shared" ref="M35:P35" si="0">$N$18</f>
        <v>11.980830670926517</v>
      </c>
      <c r="N35" s="222">
        <f t="shared" si="0"/>
        <v>11.980830670926517</v>
      </c>
      <c r="O35" s="222">
        <f t="shared" si="0"/>
        <v>11.980830670926517</v>
      </c>
      <c r="P35" s="223">
        <f t="shared" si="0"/>
        <v>11.980830670926517</v>
      </c>
      <c r="Q35" s="147"/>
      <c r="R35" s="147"/>
      <c r="S35" s="147"/>
    </row>
    <row r="36" spans="3:19" s="142" customFormat="1" ht="33" customHeight="1" thickBot="1">
      <c r="C36" s="144"/>
      <c r="D36" s="144"/>
      <c r="E36" s="144"/>
      <c r="F36" s="144"/>
      <c r="G36" s="145"/>
      <c r="H36" s="145"/>
      <c r="I36" s="419" t="s">
        <v>108</v>
      </c>
      <c r="J36" s="420"/>
      <c r="K36" s="421"/>
      <c r="L36" s="224">
        <f>$L$33*$L$34*$L$35</f>
        <v>0</v>
      </c>
      <c r="M36" s="224">
        <f>$M$33*$M$34*$M$35</f>
        <v>179.71246006389774</v>
      </c>
      <c r="N36" s="224">
        <f>$N$33*$N$34*$N$35</f>
        <v>17.971246006389809</v>
      </c>
      <c r="O36" s="224">
        <f>$O$33*$O$34*$O$35</f>
        <v>0</v>
      </c>
      <c r="P36" s="224">
        <f>$P$33*$P$34*$P$35</f>
        <v>0</v>
      </c>
      <c r="Q36" s="147"/>
      <c r="R36" s="147"/>
      <c r="S36" s="147"/>
    </row>
    <row r="37" spans="3:19" s="142" customFormat="1" ht="20.25">
      <c r="C37" s="144"/>
      <c r="D37" s="144"/>
      <c r="E37" s="144"/>
      <c r="F37" s="144"/>
      <c r="G37" s="145"/>
      <c r="H37" s="145"/>
      <c r="I37" s="145"/>
      <c r="J37" s="145"/>
      <c r="K37" s="146"/>
      <c r="L37" s="153"/>
      <c r="M37" s="146"/>
      <c r="N37" s="146"/>
      <c r="O37" s="147"/>
      <c r="P37" s="147"/>
      <c r="Q37" s="147"/>
      <c r="R37" s="147"/>
      <c r="S37" s="147"/>
    </row>
    <row r="38" spans="3:19" s="142" customFormat="1" ht="20.25">
      <c r="C38" s="144"/>
      <c r="D38" s="154" t="s">
        <v>103</v>
      </c>
      <c r="E38" s="144"/>
      <c r="F38" s="144"/>
      <c r="G38" s="145"/>
      <c r="H38" s="145"/>
      <c r="I38" s="154"/>
      <c r="J38" s="145"/>
      <c r="K38" s="146"/>
      <c r="L38" s="153"/>
      <c r="M38" s="146"/>
      <c r="N38" s="146"/>
      <c r="O38" s="147"/>
      <c r="P38" s="147"/>
      <c r="Q38" s="147"/>
      <c r="R38" s="147"/>
      <c r="S38" s="147"/>
    </row>
    <row r="39" spans="3:19" s="142" customFormat="1" ht="20.25">
      <c r="C39" s="144"/>
      <c r="D39" s="144"/>
      <c r="E39" s="144"/>
      <c r="F39" s="144"/>
      <c r="G39" s="145"/>
      <c r="H39" s="145"/>
      <c r="I39" s="145"/>
      <c r="J39" s="145"/>
      <c r="K39" s="146"/>
      <c r="L39" s="153"/>
      <c r="M39" s="146"/>
      <c r="N39" s="146"/>
      <c r="O39" s="147"/>
      <c r="P39" s="147"/>
      <c r="Q39" s="147"/>
      <c r="R39" s="147"/>
      <c r="S39" s="147"/>
    </row>
    <row r="40" spans="3:19" s="142" customFormat="1" ht="20.25">
      <c r="C40" s="144"/>
      <c r="D40" s="142" t="s">
        <v>56</v>
      </c>
      <c r="E40" s="144" t="s">
        <v>97</v>
      </c>
      <c r="F40" s="144"/>
      <c r="G40" s="145"/>
      <c r="H40" s="145"/>
      <c r="I40" s="169" t="s">
        <v>119</v>
      </c>
      <c r="J40" s="144"/>
      <c r="K40" s="146"/>
      <c r="L40" s="153"/>
      <c r="M40" s="145" t="s">
        <v>104</v>
      </c>
      <c r="N40" s="155">
        <f>$L$36</f>
        <v>0</v>
      </c>
      <c r="O40" s="147"/>
      <c r="P40" s="147"/>
      <c r="S40" s="147"/>
    </row>
    <row r="41" spans="3:19" s="142" customFormat="1" ht="20.25">
      <c r="C41" s="144"/>
      <c r="E41" s="144"/>
      <c r="F41" s="144"/>
      <c r="G41" s="145"/>
      <c r="H41" s="145"/>
      <c r="I41" s="145"/>
      <c r="J41" s="145"/>
      <c r="K41" s="146"/>
      <c r="L41" s="153"/>
      <c r="M41" s="145"/>
      <c r="N41" s="155"/>
      <c r="O41" s="147"/>
      <c r="P41" s="147"/>
      <c r="S41" s="147"/>
    </row>
    <row r="42" spans="3:19" s="142" customFormat="1" ht="20.25">
      <c r="C42" s="144"/>
      <c r="D42" s="142" t="s">
        <v>57</v>
      </c>
      <c r="E42" s="144" t="s">
        <v>98</v>
      </c>
      <c r="F42" s="144"/>
      <c r="G42" s="145"/>
      <c r="H42" s="145"/>
      <c r="I42" s="169" t="s">
        <v>119</v>
      </c>
      <c r="J42" s="144"/>
      <c r="K42" s="146"/>
      <c r="L42" s="153"/>
      <c r="M42" s="145" t="s">
        <v>104</v>
      </c>
      <c r="N42" s="155">
        <f>$M$36</f>
        <v>179.71246006389774</v>
      </c>
      <c r="O42" s="147"/>
      <c r="P42" s="147"/>
      <c r="S42" s="147"/>
    </row>
    <row r="43" spans="3:19" s="142" customFormat="1" ht="20.25">
      <c r="C43" s="144"/>
      <c r="E43" s="144" t="s">
        <v>99</v>
      </c>
      <c r="F43" s="144"/>
      <c r="G43" s="145"/>
      <c r="H43" s="145"/>
      <c r="I43" s="145"/>
      <c r="J43" s="145"/>
      <c r="K43" s="146"/>
      <c r="L43" s="153"/>
      <c r="M43" s="145"/>
      <c r="N43" s="155"/>
      <c r="O43" s="147"/>
      <c r="P43" s="147"/>
      <c r="S43" s="147"/>
    </row>
    <row r="44" spans="3:19" s="142" customFormat="1" ht="20.25">
      <c r="C44" s="144"/>
      <c r="E44" s="144"/>
      <c r="F44" s="144"/>
      <c r="G44" s="145"/>
      <c r="H44" s="145"/>
      <c r="I44" s="145"/>
      <c r="J44" s="145"/>
      <c r="K44" s="146"/>
      <c r="L44" s="153"/>
      <c r="M44" s="145"/>
      <c r="N44" s="155"/>
      <c r="O44" s="147"/>
      <c r="P44" s="147"/>
      <c r="S44" s="147"/>
    </row>
    <row r="45" spans="3:19" s="142" customFormat="1" ht="20.25">
      <c r="C45" s="144"/>
      <c r="D45" s="142" t="s">
        <v>58</v>
      </c>
      <c r="E45" s="144" t="s">
        <v>100</v>
      </c>
      <c r="F45" s="144"/>
      <c r="G45" s="145"/>
      <c r="H45" s="145"/>
      <c r="I45" s="169" t="s">
        <v>119</v>
      </c>
      <c r="J45" s="144"/>
      <c r="K45" s="146"/>
      <c r="L45" s="153"/>
      <c r="M45" s="145" t="s">
        <v>104</v>
      </c>
      <c r="N45" s="155">
        <f>$N$36</f>
        <v>17.971246006389809</v>
      </c>
      <c r="O45" s="147"/>
      <c r="P45" s="147"/>
      <c r="S45" s="147"/>
    </row>
    <row r="46" spans="3:19" s="142" customFormat="1" ht="20.25">
      <c r="C46" s="144"/>
      <c r="E46" s="144"/>
      <c r="F46" s="144"/>
      <c r="G46" s="145"/>
      <c r="H46" s="145"/>
      <c r="I46" s="145"/>
      <c r="J46" s="145"/>
      <c r="K46" s="146"/>
      <c r="L46" s="146"/>
      <c r="M46" s="145"/>
      <c r="N46" s="155"/>
      <c r="O46" s="147"/>
      <c r="P46" s="147"/>
      <c r="S46" s="147"/>
    </row>
    <row r="47" spans="3:19" s="142" customFormat="1" ht="20.25">
      <c r="C47" s="144"/>
      <c r="D47" s="142" t="s">
        <v>59</v>
      </c>
      <c r="E47" s="144" t="s">
        <v>101</v>
      </c>
      <c r="F47" s="144"/>
      <c r="G47" s="145"/>
      <c r="H47" s="145"/>
      <c r="I47" s="169" t="s">
        <v>119</v>
      </c>
      <c r="J47" s="144"/>
      <c r="K47" s="146"/>
      <c r="L47" s="146"/>
      <c r="M47" s="145" t="s">
        <v>104</v>
      </c>
      <c r="N47" s="155">
        <f>$O$36</f>
        <v>0</v>
      </c>
      <c r="O47" s="147"/>
      <c r="P47" s="147"/>
      <c r="S47" s="147"/>
    </row>
    <row r="48" spans="3:19" s="142" customFormat="1" ht="20.25">
      <c r="C48" s="144"/>
      <c r="E48" s="144"/>
      <c r="F48" s="144"/>
      <c r="G48" s="145"/>
      <c r="H48" s="145"/>
      <c r="I48" s="145"/>
      <c r="J48" s="145"/>
      <c r="K48" s="146"/>
      <c r="L48" s="146"/>
      <c r="M48" s="145"/>
      <c r="N48" s="155"/>
      <c r="O48" s="147"/>
      <c r="P48" s="147"/>
      <c r="S48" s="147"/>
    </row>
    <row r="49" spans="3:22" s="142" customFormat="1" ht="20.25">
      <c r="C49" s="144"/>
      <c r="D49" s="142" t="s">
        <v>60</v>
      </c>
      <c r="E49" s="144" t="s">
        <v>102</v>
      </c>
      <c r="F49" s="144"/>
      <c r="G49" s="145"/>
      <c r="H49" s="145"/>
      <c r="I49" s="169" t="s">
        <v>119</v>
      </c>
      <c r="J49" s="144"/>
      <c r="K49" s="146"/>
      <c r="L49" s="146"/>
      <c r="M49" s="145" t="s">
        <v>104</v>
      </c>
      <c r="N49" s="155">
        <f>$P$36</f>
        <v>0</v>
      </c>
      <c r="O49" s="147"/>
      <c r="P49" s="147"/>
      <c r="S49" s="147"/>
    </row>
    <row r="50" spans="3:22" s="142" customFormat="1" ht="20.25">
      <c r="C50" s="144"/>
      <c r="E50" s="144"/>
      <c r="F50" s="144"/>
      <c r="G50" s="145"/>
      <c r="H50" s="145"/>
      <c r="I50" s="145"/>
      <c r="J50" s="144"/>
      <c r="K50" s="146"/>
      <c r="L50" s="146"/>
      <c r="M50" s="145"/>
      <c r="N50" s="155"/>
      <c r="O50" s="147"/>
      <c r="P50" s="147"/>
      <c r="S50" s="147"/>
    </row>
    <row r="51" spans="3:22" s="142" customFormat="1" ht="21" thickBot="1">
      <c r="C51" s="144"/>
      <c r="D51" s="144"/>
      <c r="E51" s="144"/>
      <c r="F51" s="144"/>
      <c r="G51" s="145"/>
      <c r="H51" s="145"/>
      <c r="I51" s="145"/>
      <c r="J51" s="145"/>
      <c r="K51" s="146"/>
      <c r="L51" s="146"/>
      <c r="M51" s="145"/>
      <c r="N51" s="156">
        <f>SUM(N40:N49)</f>
        <v>197.68370607028754</v>
      </c>
      <c r="O51" s="147"/>
      <c r="P51" s="147"/>
      <c r="S51" s="147"/>
    </row>
    <row r="52" spans="3:22" s="142" customFormat="1" ht="21" thickTop="1">
      <c r="C52" s="144"/>
      <c r="D52" s="144"/>
      <c r="E52" s="144"/>
      <c r="F52" s="144"/>
      <c r="G52" s="145"/>
      <c r="H52" s="145"/>
      <c r="I52" s="145"/>
      <c r="J52" s="145"/>
      <c r="K52" s="146"/>
      <c r="L52" s="146"/>
      <c r="M52" s="146"/>
      <c r="N52" s="146"/>
      <c r="O52" s="147"/>
      <c r="P52" s="147"/>
      <c r="Q52" s="147"/>
      <c r="R52" s="147"/>
      <c r="S52" s="147"/>
    </row>
    <row r="53" spans="3:22" s="142" customFormat="1" ht="22.5" customHeight="1">
      <c r="C53" s="387" t="s">
        <v>46</v>
      </c>
      <c r="D53" s="388"/>
      <c r="E53" s="157"/>
      <c r="F53" s="393" t="s">
        <v>122</v>
      </c>
      <c r="G53" s="394"/>
      <c r="H53" s="394"/>
      <c r="I53" s="394"/>
      <c r="J53" s="395"/>
      <c r="K53" s="373" t="s">
        <v>48</v>
      </c>
      <c r="L53" s="402"/>
      <c r="M53" s="402"/>
      <c r="N53" s="402"/>
      <c r="O53" s="374"/>
      <c r="P53" s="404" t="s">
        <v>49</v>
      </c>
      <c r="Q53" s="405"/>
      <c r="R53" s="373" t="s">
        <v>50</v>
      </c>
      <c r="S53" s="374"/>
      <c r="T53" s="373" t="s">
        <v>51</v>
      </c>
      <c r="U53" s="374"/>
    </row>
    <row r="54" spans="3:22" s="142" customFormat="1" ht="22.5" customHeight="1">
      <c r="C54" s="389"/>
      <c r="D54" s="390"/>
      <c r="E54" s="158" t="s">
        <v>52</v>
      </c>
      <c r="F54" s="396"/>
      <c r="G54" s="397"/>
      <c r="H54" s="397"/>
      <c r="I54" s="397"/>
      <c r="J54" s="398"/>
      <c r="K54" s="375"/>
      <c r="L54" s="403"/>
      <c r="M54" s="403"/>
      <c r="N54" s="403"/>
      <c r="O54" s="376"/>
      <c r="P54" s="386"/>
      <c r="Q54" s="406"/>
      <c r="R54" s="375"/>
      <c r="S54" s="376"/>
      <c r="T54" s="375"/>
      <c r="U54" s="376"/>
    </row>
    <row r="55" spans="3:22" s="142" customFormat="1" ht="24" customHeight="1">
      <c r="C55" s="389"/>
      <c r="D55" s="390"/>
      <c r="E55" s="158" t="s">
        <v>53</v>
      </c>
      <c r="F55" s="396"/>
      <c r="G55" s="397"/>
      <c r="H55" s="397"/>
      <c r="I55" s="397"/>
      <c r="J55" s="398"/>
      <c r="K55" s="377" t="s">
        <v>38</v>
      </c>
      <c r="L55" s="378"/>
      <c r="M55" s="379" t="s">
        <v>93</v>
      </c>
      <c r="N55" s="379" t="s">
        <v>94</v>
      </c>
      <c r="O55" s="381" t="s">
        <v>95</v>
      </c>
      <c r="P55" s="159" t="s">
        <v>56</v>
      </c>
      <c r="Q55" s="160" t="s">
        <v>57</v>
      </c>
      <c r="R55" s="161" t="s">
        <v>58</v>
      </c>
      <c r="S55" s="161" t="s">
        <v>59</v>
      </c>
      <c r="T55" s="161" t="s">
        <v>60</v>
      </c>
      <c r="U55" s="161" t="s">
        <v>61</v>
      </c>
    </row>
    <row r="56" spans="3:22" s="142" customFormat="1" ht="24" customHeight="1">
      <c r="C56" s="391"/>
      <c r="D56" s="392"/>
      <c r="E56" s="162"/>
      <c r="F56" s="399"/>
      <c r="G56" s="400"/>
      <c r="H56" s="400"/>
      <c r="I56" s="400"/>
      <c r="J56" s="401"/>
      <c r="K56" s="163" t="s">
        <v>62</v>
      </c>
      <c r="L56" s="163" t="s">
        <v>63</v>
      </c>
      <c r="M56" s="380"/>
      <c r="N56" s="380"/>
      <c r="O56" s="382"/>
      <c r="P56" s="164" t="s">
        <v>64</v>
      </c>
      <c r="Q56" s="163" t="s">
        <v>45</v>
      </c>
      <c r="R56" s="163" t="s">
        <v>64</v>
      </c>
      <c r="S56" s="163" t="s">
        <v>45</v>
      </c>
      <c r="T56" s="163" t="s">
        <v>64</v>
      </c>
      <c r="U56" s="163" t="s">
        <v>45</v>
      </c>
    </row>
    <row r="57" spans="3:22" s="142" customFormat="1" ht="72" customHeight="1">
      <c r="C57" s="407"/>
      <c r="D57" s="407"/>
      <c r="E57" s="206"/>
      <c r="F57" s="408"/>
      <c r="G57" s="409"/>
      <c r="H57" s="409"/>
      <c r="I57" s="409"/>
      <c r="J57" s="410"/>
      <c r="K57" s="207"/>
      <c r="L57" s="207"/>
      <c r="M57" s="208">
        <f>L57-K57</f>
        <v>0</v>
      </c>
      <c r="N57" s="207"/>
      <c r="O57" s="208">
        <f>M57-N57</f>
        <v>0</v>
      </c>
      <c r="P57" s="209">
        <f>IF(E57=$P$55,O57,0)</f>
        <v>0</v>
      </c>
      <c r="Q57" s="209">
        <f>IF(E57=$Q$55,O57,0)</f>
        <v>0</v>
      </c>
      <c r="R57" s="209">
        <f>IF(E57=$R$55,O57,0)</f>
        <v>0</v>
      </c>
      <c r="S57" s="209">
        <f>IF(E57=$S$55,O57,0)</f>
        <v>0</v>
      </c>
      <c r="T57" s="209">
        <f>IF(E57=$T$55,O57,0)</f>
        <v>0</v>
      </c>
      <c r="U57" s="209">
        <f>IF(E57=$U$55,O57,0)</f>
        <v>0</v>
      </c>
      <c r="V57" s="165"/>
    </row>
    <row r="58" spans="3:22" s="142" customFormat="1" ht="72" customHeight="1">
      <c r="C58" s="407">
        <v>44624</v>
      </c>
      <c r="D58" s="407"/>
      <c r="E58" s="206" t="s">
        <v>58</v>
      </c>
      <c r="F58" s="408" t="s">
        <v>120</v>
      </c>
      <c r="G58" s="409"/>
      <c r="H58" s="409"/>
      <c r="I58" s="409"/>
      <c r="J58" s="410"/>
      <c r="K58" s="207">
        <v>0.33333333333333331</v>
      </c>
      <c r="L58" s="207">
        <v>0.91666666666666663</v>
      </c>
      <c r="M58" s="208">
        <f t="shared" ref="M58:M62" si="1">L58-K58</f>
        <v>0.58333333333333326</v>
      </c>
      <c r="N58" s="207">
        <v>8.3333333333333329E-2</v>
      </c>
      <c r="O58" s="208">
        <f t="shared" ref="O58:O62" si="2">M58-N58</f>
        <v>0.49999999999999994</v>
      </c>
      <c r="P58" s="209">
        <f t="shared" ref="P58:P62" si="3">IF(E58=$P$55,O58,0)</f>
        <v>0</v>
      </c>
      <c r="Q58" s="209">
        <f t="shared" ref="Q58:Q62" si="4">IF(E58=$Q$55,O58,0)</f>
        <v>0</v>
      </c>
      <c r="R58" s="209">
        <f t="shared" ref="R58:R62" si="5">IF(E58=$R$55,O58,0)</f>
        <v>0.49999999999999994</v>
      </c>
      <c r="S58" s="209">
        <f t="shared" ref="S58:S62" si="6">IF(E58=$S$55,O58,0)</f>
        <v>0</v>
      </c>
      <c r="T58" s="209">
        <f t="shared" ref="T58:T62" si="7">IF(E58=$T$55,O58,0)</f>
        <v>0</v>
      </c>
      <c r="U58" s="209">
        <f t="shared" ref="U58:U62" si="8">IF(E58=$U$55,O58,0)</f>
        <v>0</v>
      </c>
      <c r="V58" s="165"/>
    </row>
    <row r="59" spans="3:22" s="142" customFormat="1" ht="72" customHeight="1">
      <c r="C59" s="407">
        <v>44624</v>
      </c>
      <c r="D59" s="407"/>
      <c r="E59" s="206" t="s">
        <v>59</v>
      </c>
      <c r="F59" s="408" t="s">
        <v>127</v>
      </c>
      <c r="G59" s="409"/>
      <c r="H59" s="409"/>
      <c r="I59" s="409"/>
      <c r="J59" s="410"/>
      <c r="K59" s="207">
        <v>0.91666666666666663</v>
      </c>
      <c r="L59" s="207">
        <v>0.95833333333333337</v>
      </c>
      <c r="M59" s="208">
        <f t="shared" si="1"/>
        <v>4.1666666666666741E-2</v>
      </c>
      <c r="N59" s="207"/>
      <c r="O59" s="208">
        <f t="shared" si="2"/>
        <v>4.1666666666666741E-2</v>
      </c>
      <c r="P59" s="209">
        <f t="shared" si="3"/>
        <v>0</v>
      </c>
      <c r="Q59" s="209">
        <f t="shared" si="4"/>
        <v>0</v>
      </c>
      <c r="R59" s="209">
        <f t="shared" si="5"/>
        <v>0</v>
      </c>
      <c r="S59" s="209">
        <f t="shared" si="6"/>
        <v>4.1666666666666741E-2</v>
      </c>
      <c r="T59" s="209">
        <f t="shared" si="7"/>
        <v>0</v>
      </c>
      <c r="U59" s="209">
        <f t="shared" si="8"/>
        <v>0</v>
      </c>
      <c r="V59" s="165"/>
    </row>
    <row r="60" spans="3:22" s="142" customFormat="1" ht="72" customHeight="1">
      <c r="C60" s="407">
        <v>44625</v>
      </c>
      <c r="D60" s="407"/>
      <c r="E60" s="206" t="s">
        <v>58</v>
      </c>
      <c r="F60" s="408"/>
      <c r="G60" s="409"/>
      <c r="H60" s="409"/>
      <c r="I60" s="409"/>
      <c r="J60" s="410"/>
      <c r="K60" s="207"/>
      <c r="L60" s="207"/>
      <c r="M60" s="208">
        <f t="shared" si="1"/>
        <v>0</v>
      </c>
      <c r="N60" s="207"/>
      <c r="O60" s="208">
        <f t="shared" si="2"/>
        <v>0</v>
      </c>
      <c r="P60" s="209">
        <f t="shared" si="3"/>
        <v>0</v>
      </c>
      <c r="Q60" s="209">
        <f t="shared" si="4"/>
        <v>0</v>
      </c>
      <c r="R60" s="209">
        <f t="shared" si="5"/>
        <v>0</v>
      </c>
      <c r="S60" s="209">
        <f t="shared" si="6"/>
        <v>0</v>
      </c>
      <c r="T60" s="209">
        <f t="shared" si="7"/>
        <v>0</v>
      </c>
      <c r="U60" s="209">
        <f t="shared" si="8"/>
        <v>0</v>
      </c>
      <c r="V60" s="165"/>
    </row>
    <row r="61" spans="3:22" s="142" customFormat="1" ht="72" customHeight="1">
      <c r="C61" s="407"/>
      <c r="D61" s="407"/>
      <c r="E61" s="206"/>
      <c r="F61" s="408"/>
      <c r="G61" s="409"/>
      <c r="H61" s="409"/>
      <c r="I61" s="409"/>
      <c r="J61" s="410"/>
      <c r="K61" s="207"/>
      <c r="L61" s="207"/>
      <c r="M61" s="208">
        <f t="shared" si="1"/>
        <v>0</v>
      </c>
      <c r="N61" s="207"/>
      <c r="O61" s="208">
        <f t="shared" si="2"/>
        <v>0</v>
      </c>
      <c r="P61" s="209">
        <f t="shared" si="3"/>
        <v>0</v>
      </c>
      <c r="Q61" s="209">
        <f t="shared" si="4"/>
        <v>0</v>
      </c>
      <c r="R61" s="209">
        <f t="shared" si="5"/>
        <v>0</v>
      </c>
      <c r="S61" s="209">
        <f t="shared" si="6"/>
        <v>0</v>
      </c>
      <c r="T61" s="209">
        <f t="shared" si="7"/>
        <v>0</v>
      </c>
      <c r="U61" s="209">
        <f t="shared" si="8"/>
        <v>0</v>
      </c>
      <c r="V61" s="165"/>
    </row>
    <row r="62" spans="3:22" s="142" customFormat="1" ht="72" customHeight="1">
      <c r="C62" s="407"/>
      <c r="D62" s="407"/>
      <c r="E62" s="206"/>
      <c r="F62" s="411"/>
      <c r="G62" s="412"/>
      <c r="H62" s="412"/>
      <c r="I62" s="412"/>
      <c r="J62" s="413"/>
      <c r="K62" s="207"/>
      <c r="L62" s="207"/>
      <c r="M62" s="208">
        <f t="shared" si="1"/>
        <v>0</v>
      </c>
      <c r="N62" s="207"/>
      <c r="O62" s="208">
        <f t="shared" si="2"/>
        <v>0</v>
      </c>
      <c r="P62" s="209">
        <f t="shared" si="3"/>
        <v>0</v>
      </c>
      <c r="Q62" s="209">
        <f t="shared" si="4"/>
        <v>0</v>
      </c>
      <c r="R62" s="209">
        <f t="shared" si="5"/>
        <v>0</v>
      </c>
      <c r="S62" s="209">
        <f t="shared" si="6"/>
        <v>0</v>
      </c>
      <c r="T62" s="209">
        <f t="shared" si="7"/>
        <v>0</v>
      </c>
      <c r="U62" s="209">
        <f t="shared" si="8"/>
        <v>0</v>
      </c>
      <c r="V62" s="165"/>
    </row>
    <row r="63" spans="3:22" s="199" customFormat="1" ht="40.5" customHeight="1">
      <c r="C63" s="196"/>
      <c r="D63" s="196"/>
      <c r="E63" s="196"/>
      <c r="F63" s="196"/>
      <c r="G63" s="196"/>
      <c r="H63" s="196"/>
      <c r="I63" s="196"/>
      <c r="J63" s="196"/>
      <c r="K63" s="383" t="s">
        <v>66</v>
      </c>
      <c r="L63" s="385"/>
      <c r="M63" s="197">
        <f t="shared" ref="M63:U63" si="9">SUM(M57:M62)</f>
        <v>0.625</v>
      </c>
      <c r="N63" s="197">
        <f t="shared" si="9"/>
        <v>8.3333333333333329E-2</v>
      </c>
      <c r="O63" s="197">
        <f t="shared" si="9"/>
        <v>0.54166666666666674</v>
      </c>
      <c r="P63" s="197">
        <f t="shared" si="9"/>
        <v>0</v>
      </c>
      <c r="Q63" s="197">
        <f t="shared" si="9"/>
        <v>0</v>
      </c>
      <c r="R63" s="197">
        <f t="shared" si="9"/>
        <v>0.49999999999999994</v>
      </c>
      <c r="S63" s="197">
        <f t="shared" si="9"/>
        <v>4.1666666666666741E-2</v>
      </c>
      <c r="T63" s="197">
        <f t="shared" si="9"/>
        <v>0</v>
      </c>
      <c r="U63" s="197">
        <f t="shared" si="9"/>
        <v>0</v>
      </c>
      <c r="V63" s="198"/>
    </row>
    <row r="64" spans="3:22" s="142" customFormat="1" ht="20.25">
      <c r="C64" s="144"/>
      <c r="D64" s="144"/>
      <c r="E64" s="144"/>
      <c r="F64" s="144"/>
      <c r="G64" s="144"/>
      <c r="H64" s="144"/>
      <c r="I64" s="144"/>
      <c r="J64" s="144"/>
      <c r="K64" s="166"/>
      <c r="L64" s="166"/>
      <c r="M64" s="167"/>
      <c r="N64" s="167"/>
      <c r="O64" s="167"/>
      <c r="P64" s="167"/>
      <c r="Q64" s="167"/>
      <c r="R64" s="167"/>
    </row>
    <row r="65" spans="3:21" s="142" customFormat="1" ht="20.25">
      <c r="C65" s="386"/>
      <c r="D65" s="386"/>
      <c r="E65" s="386"/>
      <c r="F65" s="386"/>
      <c r="G65" s="386"/>
      <c r="H65" s="386"/>
      <c r="I65" s="386"/>
      <c r="J65" s="386"/>
      <c r="K65" s="386"/>
      <c r="L65" s="386"/>
      <c r="M65" s="386"/>
      <c r="N65" s="386"/>
      <c r="O65" s="386"/>
      <c r="P65" s="386"/>
      <c r="Q65" s="386"/>
      <c r="R65" s="386"/>
    </row>
    <row r="66" spans="3:21" s="142" customFormat="1" ht="22.5" customHeight="1">
      <c r="C66" s="387" t="s">
        <v>46</v>
      </c>
      <c r="D66" s="388"/>
      <c r="E66" s="157"/>
      <c r="F66" s="393" t="s">
        <v>121</v>
      </c>
      <c r="G66" s="394"/>
      <c r="H66" s="394"/>
      <c r="I66" s="394"/>
      <c r="J66" s="395"/>
      <c r="K66" s="373" t="s">
        <v>48</v>
      </c>
      <c r="L66" s="402"/>
      <c r="M66" s="402"/>
      <c r="N66" s="402"/>
      <c r="O66" s="374"/>
      <c r="P66" s="404" t="s">
        <v>49</v>
      </c>
      <c r="Q66" s="405"/>
      <c r="R66" s="373" t="s">
        <v>50</v>
      </c>
      <c r="S66" s="374"/>
      <c r="T66" s="373" t="s">
        <v>51</v>
      </c>
      <c r="U66" s="374"/>
    </row>
    <row r="67" spans="3:21" s="142" customFormat="1" ht="22.5" customHeight="1">
      <c r="C67" s="389"/>
      <c r="D67" s="390"/>
      <c r="E67" s="158" t="s">
        <v>52</v>
      </c>
      <c r="F67" s="396"/>
      <c r="G67" s="397"/>
      <c r="H67" s="397"/>
      <c r="I67" s="397"/>
      <c r="J67" s="398"/>
      <c r="K67" s="375"/>
      <c r="L67" s="403"/>
      <c r="M67" s="403"/>
      <c r="N67" s="403"/>
      <c r="O67" s="376"/>
      <c r="P67" s="386"/>
      <c r="Q67" s="406"/>
      <c r="R67" s="375"/>
      <c r="S67" s="376"/>
      <c r="T67" s="375"/>
      <c r="U67" s="376"/>
    </row>
    <row r="68" spans="3:21" s="142" customFormat="1" ht="24" customHeight="1">
      <c r="C68" s="389"/>
      <c r="D68" s="390"/>
      <c r="E68" s="158" t="s">
        <v>53</v>
      </c>
      <c r="F68" s="396"/>
      <c r="G68" s="397"/>
      <c r="H68" s="397"/>
      <c r="I68" s="397"/>
      <c r="J68" s="398"/>
      <c r="K68" s="377" t="s">
        <v>38</v>
      </c>
      <c r="L68" s="378"/>
      <c r="M68" s="379" t="s">
        <v>93</v>
      </c>
      <c r="N68" s="379" t="s">
        <v>94</v>
      </c>
      <c r="O68" s="381" t="s">
        <v>95</v>
      </c>
      <c r="P68" s="159" t="s">
        <v>56</v>
      </c>
      <c r="Q68" s="160" t="s">
        <v>57</v>
      </c>
      <c r="R68" s="161" t="s">
        <v>58</v>
      </c>
      <c r="S68" s="161" t="s">
        <v>59</v>
      </c>
      <c r="T68" s="161" t="s">
        <v>60</v>
      </c>
      <c r="U68" s="161" t="s">
        <v>61</v>
      </c>
    </row>
    <row r="69" spans="3:21" s="142" customFormat="1" ht="24" customHeight="1">
      <c r="C69" s="391"/>
      <c r="D69" s="392"/>
      <c r="E69" s="162"/>
      <c r="F69" s="399"/>
      <c r="G69" s="400"/>
      <c r="H69" s="400"/>
      <c r="I69" s="400"/>
      <c r="J69" s="401"/>
      <c r="K69" s="163" t="s">
        <v>62</v>
      </c>
      <c r="L69" s="163" t="s">
        <v>63</v>
      </c>
      <c r="M69" s="380"/>
      <c r="N69" s="380"/>
      <c r="O69" s="382"/>
      <c r="P69" s="164" t="s">
        <v>64</v>
      </c>
      <c r="Q69" s="163" t="s">
        <v>45</v>
      </c>
      <c r="R69" s="163" t="s">
        <v>64</v>
      </c>
      <c r="S69" s="163" t="s">
        <v>45</v>
      </c>
      <c r="T69" s="163" t="s">
        <v>64</v>
      </c>
      <c r="U69" s="163" t="s">
        <v>45</v>
      </c>
    </row>
    <row r="70" spans="3:21" s="199" customFormat="1" ht="33" customHeight="1">
      <c r="C70" s="383" t="s">
        <v>67</v>
      </c>
      <c r="D70" s="384"/>
      <c r="E70" s="384"/>
      <c r="F70" s="384"/>
      <c r="G70" s="384"/>
      <c r="H70" s="384"/>
      <c r="I70" s="384"/>
      <c r="J70" s="384"/>
      <c r="K70" s="384"/>
      <c r="L70" s="384"/>
      <c r="M70" s="384"/>
      <c r="N70" s="384"/>
      <c r="O70" s="385"/>
      <c r="P70" s="200">
        <f>P63</f>
        <v>0</v>
      </c>
      <c r="Q70" s="200">
        <f t="shared" ref="Q70:U70" si="10">Q63</f>
        <v>0</v>
      </c>
      <c r="R70" s="200">
        <f t="shared" si="10"/>
        <v>0.49999999999999994</v>
      </c>
      <c r="S70" s="200">
        <f t="shared" si="10"/>
        <v>4.1666666666666741E-2</v>
      </c>
      <c r="T70" s="200">
        <f t="shared" si="10"/>
        <v>0</v>
      </c>
      <c r="U70" s="200">
        <f t="shared" si="10"/>
        <v>0</v>
      </c>
    </row>
    <row r="71" spans="3:21" s="142" customFormat="1" ht="72" customHeight="1">
      <c r="C71" s="371"/>
      <c r="D71" s="372"/>
      <c r="E71" s="206"/>
      <c r="F71" s="210"/>
      <c r="G71" s="211"/>
      <c r="H71" s="211"/>
      <c r="I71" s="211"/>
      <c r="J71" s="212"/>
      <c r="K71" s="207"/>
      <c r="L71" s="207"/>
      <c r="M71" s="208">
        <f t="shared" ref="M71:M76" si="11">L71-K71</f>
        <v>0</v>
      </c>
      <c r="N71" s="207"/>
      <c r="O71" s="208">
        <f t="shared" ref="O71:O76" si="12">M71-N71</f>
        <v>0</v>
      </c>
      <c r="P71" s="209">
        <f t="shared" ref="P71:P76" si="13">IF(E71=$P$55,O71,0)</f>
        <v>0</v>
      </c>
      <c r="Q71" s="209">
        <f t="shared" ref="Q71:Q76" si="14">IF(E71=$Q$55,O71,0)</f>
        <v>0</v>
      </c>
      <c r="R71" s="209">
        <f t="shared" ref="R71:R76" si="15">IF(E71=$R$55,O71,0)</f>
        <v>0</v>
      </c>
      <c r="S71" s="209">
        <f t="shared" ref="S71:S76" si="16">IF(E71=$S$55,O71,0)</f>
        <v>0</v>
      </c>
      <c r="T71" s="209">
        <f t="shared" ref="T71:T76" si="17">IF(E71=$T$55,O71,0)</f>
        <v>0</v>
      </c>
      <c r="U71" s="209">
        <f t="shared" ref="U71:U76" si="18">IF(E71=$U$55,O71,0)</f>
        <v>0</v>
      </c>
    </row>
    <row r="72" spans="3:21" s="142" customFormat="1" ht="72" customHeight="1">
      <c r="C72" s="371"/>
      <c r="D72" s="372"/>
      <c r="E72" s="206"/>
      <c r="F72" s="210"/>
      <c r="G72" s="211"/>
      <c r="H72" s="211"/>
      <c r="I72" s="211"/>
      <c r="J72" s="212"/>
      <c r="K72" s="207"/>
      <c r="L72" s="207"/>
      <c r="M72" s="208">
        <f t="shared" si="11"/>
        <v>0</v>
      </c>
      <c r="N72" s="207"/>
      <c r="O72" s="208">
        <f t="shared" si="12"/>
        <v>0</v>
      </c>
      <c r="P72" s="209">
        <f t="shared" si="13"/>
        <v>0</v>
      </c>
      <c r="Q72" s="209">
        <f t="shared" si="14"/>
        <v>0</v>
      </c>
      <c r="R72" s="209">
        <f t="shared" si="15"/>
        <v>0</v>
      </c>
      <c r="S72" s="209">
        <f t="shared" si="16"/>
        <v>0</v>
      </c>
      <c r="T72" s="209">
        <f t="shared" si="17"/>
        <v>0</v>
      </c>
      <c r="U72" s="209">
        <f t="shared" si="18"/>
        <v>0</v>
      </c>
    </row>
    <row r="73" spans="3:21" s="142" customFormat="1" ht="72" customHeight="1">
      <c r="C73" s="213"/>
      <c r="D73" s="214"/>
      <c r="E73" s="206"/>
      <c r="F73" s="210"/>
      <c r="G73" s="211"/>
      <c r="H73" s="211"/>
      <c r="I73" s="211"/>
      <c r="J73" s="212"/>
      <c r="K73" s="207"/>
      <c r="L73" s="207"/>
      <c r="M73" s="208">
        <f t="shared" si="11"/>
        <v>0</v>
      </c>
      <c r="N73" s="207"/>
      <c r="O73" s="208">
        <f t="shared" si="12"/>
        <v>0</v>
      </c>
      <c r="P73" s="209">
        <f t="shared" si="13"/>
        <v>0</v>
      </c>
      <c r="Q73" s="209">
        <f t="shared" si="14"/>
        <v>0</v>
      </c>
      <c r="R73" s="209">
        <f t="shared" si="15"/>
        <v>0</v>
      </c>
      <c r="S73" s="209">
        <f t="shared" si="16"/>
        <v>0</v>
      </c>
      <c r="T73" s="209">
        <f t="shared" si="17"/>
        <v>0</v>
      </c>
      <c r="U73" s="209">
        <f t="shared" si="18"/>
        <v>0</v>
      </c>
    </row>
    <row r="74" spans="3:21" s="142" customFormat="1" ht="72" customHeight="1">
      <c r="C74" s="213"/>
      <c r="D74" s="214"/>
      <c r="E74" s="206"/>
      <c r="F74" s="210"/>
      <c r="G74" s="211"/>
      <c r="H74" s="211"/>
      <c r="I74" s="211"/>
      <c r="J74" s="212"/>
      <c r="K74" s="207"/>
      <c r="L74" s="207"/>
      <c r="M74" s="208">
        <f t="shared" si="11"/>
        <v>0</v>
      </c>
      <c r="N74" s="207"/>
      <c r="O74" s="208">
        <f t="shared" si="12"/>
        <v>0</v>
      </c>
      <c r="P74" s="209">
        <f t="shared" si="13"/>
        <v>0</v>
      </c>
      <c r="Q74" s="209">
        <f t="shared" si="14"/>
        <v>0</v>
      </c>
      <c r="R74" s="209">
        <f t="shared" si="15"/>
        <v>0</v>
      </c>
      <c r="S74" s="209">
        <f t="shared" si="16"/>
        <v>0</v>
      </c>
      <c r="T74" s="209">
        <f t="shared" si="17"/>
        <v>0</v>
      </c>
      <c r="U74" s="209">
        <f t="shared" si="18"/>
        <v>0</v>
      </c>
    </row>
    <row r="75" spans="3:21" s="142" customFormat="1" ht="72" customHeight="1">
      <c r="C75" s="213"/>
      <c r="D75" s="214"/>
      <c r="E75" s="206"/>
      <c r="F75" s="210"/>
      <c r="G75" s="211"/>
      <c r="H75" s="211"/>
      <c r="I75" s="211"/>
      <c r="J75" s="212"/>
      <c r="K75" s="207"/>
      <c r="L75" s="207"/>
      <c r="M75" s="208">
        <f t="shared" si="11"/>
        <v>0</v>
      </c>
      <c r="N75" s="207"/>
      <c r="O75" s="208">
        <f t="shared" si="12"/>
        <v>0</v>
      </c>
      <c r="P75" s="209">
        <f t="shared" si="13"/>
        <v>0</v>
      </c>
      <c r="Q75" s="209">
        <f t="shared" si="14"/>
        <v>0</v>
      </c>
      <c r="R75" s="209">
        <f t="shared" si="15"/>
        <v>0</v>
      </c>
      <c r="S75" s="209">
        <f t="shared" si="16"/>
        <v>0</v>
      </c>
      <c r="T75" s="209">
        <f t="shared" si="17"/>
        <v>0</v>
      </c>
      <c r="U75" s="209">
        <f t="shared" si="18"/>
        <v>0</v>
      </c>
    </row>
    <row r="76" spans="3:21" s="142" customFormat="1" ht="72" customHeight="1">
      <c r="C76" s="213"/>
      <c r="D76" s="214"/>
      <c r="E76" s="206"/>
      <c r="F76" s="210"/>
      <c r="G76" s="211"/>
      <c r="H76" s="211"/>
      <c r="I76" s="211"/>
      <c r="J76" s="212"/>
      <c r="K76" s="207"/>
      <c r="L76" s="207"/>
      <c r="M76" s="208">
        <f t="shared" si="11"/>
        <v>0</v>
      </c>
      <c r="N76" s="207"/>
      <c r="O76" s="208">
        <f t="shared" si="12"/>
        <v>0</v>
      </c>
      <c r="P76" s="209">
        <f t="shared" si="13"/>
        <v>0</v>
      </c>
      <c r="Q76" s="209">
        <f t="shared" si="14"/>
        <v>0</v>
      </c>
      <c r="R76" s="209">
        <f t="shared" si="15"/>
        <v>0</v>
      </c>
      <c r="S76" s="209">
        <f t="shared" si="16"/>
        <v>0</v>
      </c>
      <c r="T76" s="209">
        <f t="shared" si="17"/>
        <v>0</v>
      </c>
      <c r="U76" s="209">
        <f t="shared" si="18"/>
        <v>0</v>
      </c>
    </row>
    <row r="77" spans="3:21" s="199" customFormat="1" ht="33" customHeight="1">
      <c r="C77" s="196"/>
      <c r="D77" s="196"/>
      <c r="E77" s="196"/>
      <c r="F77" s="365" t="s">
        <v>68</v>
      </c>
      <c r="G77" s="366"/>
      <c r="H77" s="366"/>
      <c r="I77" s="366"/>
      <c r="J77" s="366"/>
      <c r="K77" s="366"/>
      <c r="L77" s="366"/>
      <c r="M77" s="366"/>
      <c r="N77" s="366"/>
      <c r="O77" s="367"/>
      <c r="P77" s="201">
        <f t="shared" ref="P77:U77" si="19">SUM(P70:P76)</f>
        <v>0</v>
      </c>
      <c r="Q77" s="201">
        <f t="shared" si="19"/>
        <v>0</v>
      </c>
      <c r="R77" s="201">
        <f t="shared" si="19"/>
        <v>0.49999999999999994</v>
      </c>
      <c r="S77" s="201">
        <f t="shared" si="19"/>
        <v>4.1666666666666741E-2</v>
      </c>
      <c r="T77" s="201">
        <f t="shared" si="19"/>
        <v>0</v>
      </c>
      <c r="U77" s="201">
        <f t="shared" si="19"/>
        <v>0</v>
      </c>
    </row>
    <row r="78" spans="3:21" s="199" customFormat="1" ht="33" customHeight="1">
      <c r="C78" s="196"/>
      <c r="D78" s="196"/>
      <c r="E78" s="196"/>
      <c r="F78" s="365" t="s">
        <v>69</v>
      </c>
      <c r="G78" s="366"/>
      <c r="H78" s="366"/>
      <c r="I78" s="366"/>
      <c r="J78" s="366"/>
      <c r="K78" s="366"/>
      <c r="L78" s="366"/>
      <c r="M78" s="366"/>
      <c r="N78" s="366"/>
      <c r="O78" s="367"/>
      <c r="P78" s="202">
        <f>P77*24</f>
        <v>0</v>
      </c>
      <c r="Q78" s="202">
        <f>Q77*24</f>
        <v>0</v>
      </c>
      <c r="R78" s="202">
        <f t="shared" ref="R78:U78" si="20">R77*24</f>
        <v>11.999999999999998</v>
      </c>
      <c r="S78" s="202">
        <f t="shared" si="20"/>
        <v>1.0000000000000018</v>
      </c>
      <c r="T78" s="202">
        <f t="shared" si="20"/>
        <v>0</v>
      </c>
      <c r="U78" s="202">
        <f t="shared" si="20"/>
        <v>0</v>
      </c>
    </row>
    <row r="79" spans="3:21" s="199" customFormat="1" ht="33" customHeight="1">
      <c r="C79" s="196"/>
      <c r="D79" s="196"/>
      <c r="E79" s="196"/>
      <c r="F79" s="365" t="s">
        <v>70</v>
      </c>
      <c r="G79" s="366"/>
      <c r="H79" s="366"/>
      <c r="I79" s="366"/>
      <c r="J79" s="366"/>
      <c r="K79" s="366"/>
      <c r="L79" s="366"/>
      <c r="M79" s="366"/>
      <c r="N79" s="366"/>
      <c r="O79" s="367"/>
      <c r="P79" s="203">
        <v>1.125</v>
      </c>
      <c r="Q79" s="203">
        <v>1.25</v>
      </c>
      <c r="R79" s="203">
        <v>1.25</v>
      </c>
      <c r="S79" s="203">
        <v>1.5</v>
      </c>
      <c r="T79" s="203">
        <v>1.75</v>
      </c>
      <c r="U79" s="203">
        <v>2</v>
      </c>
    </row>
    <row r="80" spans="3:21" s="199" customFormat="1" ht="33" customHeight="1">
      <c r="C80" s="196"/>
      <c r="D80" s="196"/>
      <c r="E80" s="196"/>
      <c r="F80" s="368" t="s">
        <v>71</v>
      </c>
      <c r="G80" s="369"/>
      <c r="H80" s="369"/>
      <c r="I80" s="369"/>
      <c r="J80" s="369"/>
      <c r="K80" s="369"/>
      <c r="L80" s="369"/>
      <c r="M80" s="369"/>
      <c r="N80" s="369"/>
      <c r="O80" s="370"/>
      <c r="P80" s="204">
        <f>P78*P79</f>
        <v>0</v>
      </c>
      <c r="Q80" s="204">
        <f>Q78*Q79</f>
        <v>0</v>
      </c>
      <c r="R80" s="204">
        <f t="shared" ref="R80:U80" si="21">R78*R79</f>
        <v>14.999999999999998</v>
      </c>
      <c r="S80" s="204">
        <f t="shared" si="21"/>
        <v>1.5000000000000027</v>
      </c>
      <c r="T80" s="204">
        <f t="shared" si="21"/>
        <v>0</v>
      </c>
      <c r="U80" s="204">
        <f t="shared" si="21"/>
        <v>0</v>
      </c>
    </row>
    <row r="81" spans="3:21" s="142" customFormat="1" ht="20.25">
      <c r="C81" s="144"/>
      <c r="D81" s="144"/>
      <c r="E81" s="144"/>
      <c r="F81" s="144"/>
      <c r="G81" s="144"/>
      <c r="H81" s="144"/>
      <c r="I81" s="168"/>
      <c r="J81" s="144"/>
      <c r="K81" s="144"/>
      <c r="L81" s="144"/>
      <c r="M81" s="144"/>
      <c r="N81" s="144"/>
      <c r="O81" s="144"/>
      <c r="P81" s="144"/>
      <c r="Q81" s="144"/>
      <c r="R81" s="144"/>
    </row>
    <row r="82" spans="3:21" s="172" customFormat="1" ht="26.25">
      <c r="C82" s="170" t="s">
        <v>123</v>
      </c>
      <c r="D82" s="171"/>
      <c r="E82" s="171"/>
      <c r="F82" s="171"/>
      <c r="I82" s="362">
        <f>SUM($P$80:$U$80)</f>
        <v>16.5</v>
      </c>
      <c r="J82" s="362"/>
      <c r="K82" s="173" t="s">
        <v>124</v>
      </c>
      <c r="L82" s="174" t="s">
        <v>41</v>
      </c>
      <c r="M82" s="363" t="s">
        <v>125</v>
      </c>
      <c r="N82" s="363"/>
      <c r="O82" s="363"/>
      <c r="P82" s="364">
        <f>$N$18</f>
        <v>11.980830670926517</v>
      </c>
      <c r="Q82" s="364"/>
      <c r="R82" s="175" t="s">
        <v>72</v>
      </c>
      <c r="S82" s="176" t="s">
        <v>20</v>
      </c>
      <c r="T82" s="357">
        <f>$I$82*$P$82</f>
        <v>197.68370607028754</v>
      </c>
      <c r="U82" s="357"/>
    </row>
    <row r="83" spans="3:21" s="172" customFormat="1" ht="26.25">
      <c r="C83" s="358"/>
      <c r="D83" s="358"/>
      <c r="E83" s="358"/>
      <c r="F83" s="177"/>
      <c r="G83" s="177"/>
      <c r="H83" s="178"/>
      <c r="I83" s="171"/>
      <c r="J83" s="179"/>
      <c r="K83" s="171"/>
      <c r="L83" s="171"/>
      <c r="M83" s="171"/>
      <c r="N83" s="171"/>
      <c r="R83" s="171"/>
      <c r="S83" s="180"/>
      <c r="T83" s="359" t="s">
        <v>73</v>
      </c>
      <c r="U83" s="359"/>
    </row>
    <row r="84" spans="3:21" s="172" customFormat="1" ht="26.25">
      <c r="C84" s="360" t="s">
        <v>82</v>
      </c>
      <c r="D84" s="360"/>
      <c r="E84" s="360"/>
      <c r="F84" s="360"/>
      <c r="G84" s="360"/>
      <c r="H84" s="360"/>
      <c r="I84" s="360"/>
      <c r="J84" s="360"/>
      <c r="K84" s="360"/>
      <c r="L84" s="360"/>
      <c r="M84" s="360"/>
      <c r="N84" s="360"/>
      <c r="O84" s="360"/>
      <c r="P84" s="360"/>
      <c r="Q84" s="360"/>
      <c r="R84" s="360"/>
    </row>
    <row r="85" spans="3:21" s="172" customFormat="1" ht="26.25">
      <c r="C85" s="361" t="s">
        <v>74</v>
      </c>
      <c r="D85" s="361"/>
      <c r="E85" s="361"/>
      <c r="F85" s="361"/>
      <c r="G85" s="361"/>
      <c r="H85" s="361"/>
      <c r="I85" s="361"/>
      <c r="J85" s="361"/>
      <c r="K85" s="361"/>
      <c r="L85" s="361"/>
      <c r="M85" s="361"/>
      <c r="N85" s="361"/>
      <c r="O85" s="361"/>
      <c r="P85" s="361"/>
      <c r="Q85" s="361"/>
      <c r="R85" s="361"/>
    </row>
    <row r="86" spans="3:21" s="183" customFormat="1" ht="26.25">
      <c r="C86" s="181" t="s">
        <v>75</v>
      </c>
      <c r="D86" s="182"/>
      <c r="E86" s="182"/>
      <c r="F86" s="182"/>
      <c r="G86" s="182"/>
      <c r="H86" s="182"/>
      <c r="I86" s="182"/>
      <c r="J86" s="182"/>
      <c r="K86" s="182"/>
      <c r="L86" s="182"/>
      <c r="M86" s="182"/>
      <c r="N86" s="182"/>
      <c r="O86" s="182"/>
      <c r="P86" s="182"/>
      <c r="Q86" s="182"/>
      <c r="R86" s="182"/>
    </row>
    <row r="87" spans="3:21" s="183" customFormat="1" ht="26.25" customHeight="1">
      <c r="C87" s="353" t="s">
        <v>76</v>
      </c>
      <c r="D87" s="353"/>
      <c r="E87" s="353"/>
      <c r="F87" s="353"/>
      <c r="G87" s="353"/>
      <c r="H87" s="353"/>
      <c r="I87" s="353"/>
      <c r="J87" s="353"/>
      <c r="K87" s="353"/>
      <c r="L87" s="353"/>
      <c r="M87" s="353"/>
      <c r="N87" s="353"/>
      <c r="O87" s="353"/>
      <c r="P87" s="353"/>
      <c r="Q87" s="353"/>
      <c r="R87" s="353"/>
      <c r="S87" s="353"/>
      <c r="T87" s="353"/>
    </row>
    <row r="88" spans="3:21" s="183" customFormat="1" ht="26.25">
      <c r="C88" s="353"/>
      <c r="D88" s="353"/>
      <c r="E88" s="353"/>
      <c r="F88" s="353"/>
      <c r="G88" s="353"/>
      <c r="H88" s="353"/>
      <c r="I88" s="353"/>
      <c r="J88" s="353"/>
      <c r="K88" s="353"/>
      <c r="L88" s="353"/>
      <c r="M88" s="353"/>
      <c r="N88" s="353"/>
      <c r="O88" s="353"/>
      <c r="P88" s="353"/>
      <c r="Q88" s="353"/>
      <c r="R88" s="353"/>
      <c r="S88" s="353"/>
      <c r="T88" s="353"/>
    </row>
    <row r="89" spans="3:21" s="183" customFormat="1" ht="45" customHeight="1">
      <c r="C89" s="353"/>
      <c r="D89" s="353"/>
      <c r="E89" s="353"/>
      <c r="F89" s="353"/>
      <c r="G89" s="353"/>
      <c r="H89" s="353"/>
      <c r="I89" s="353"/>
      <c r="J89" s="353"/>
      <c r="K89" s="353"/>
      <c r="L89" s="353"/>
      <c r="M89" s="353"/>
      <c r="N89" s="353"/>
      <c r="O89" s="353"/>
      <c r="P89" s="353"/>
      <c r="Q89" s="353"/>
      <c r="R89" s="353"/>
      <c r="S89" s="353"/>
      <c r="T89" s="353"/>
    </row>
    <row r="90" spans="3:21" s="183" customFormat="1" ht="26.25">
      <c r="C90" s="182"/>
      <c r="D90" s="182"/>
      <c r="E90" s="182"/>
      <c r="F90" s="182"/>
      <c r="G90" s="182"/>
      <c r="H90" s="182"/>
      <c r="I90" s="182"/>
      <c r="J90" s="182"/>
      <c r="K90" s="182"/>
      <c r="L90" s="182"/>
      <c r="M90" s="182"/>
      <c r="N90" s="182"/>
      <c r="O90" s="182"/>
      <c r="P90" s="182"/>
      <c r="Q90" s="182"/>
      <c r="R90" s="182"/>
    </row>
    <row r="91" spans="3:21" s="183" customFormat="1" ht="26.25">
      <c r="C91" s="182"/>
      <c r="D91" s="182"/>
      <c r="E91" s="182"/>
      <c r="F91" s="184"/>
      <c r="G91" s="184"/>
      <c r="H91" s="184"/>
      <c r="I91" s="182"/>
      <c r="J91" s="182"/>
      <c r="K91" s="182"/>
      <c r="L91" s="182"/>
      <c r="M91" s="182"/>
      <c r="N91" s="184"/>
      <c r="O91" s="184"/>
      <c r="P91" s="184"/>
      <c r="Q91" s="184"/>
      <c r="R91" s="184"/>
    </row>
    <row r="92" spans="3:21" s="183" customFormat="1" ht="26.25">
      <c r="C92" s="182" t="s">
        <v>77</v>
      </c>
      <c r="D92" s="354">
        <v>41153</v>
      </c>
      <c r="E92" s="354"/>
      <c r="F92" s="182"/>
      <c r="G92" s="182"/>
      <c r="H92" s="185"/>
      <c r="I92" s="182"/>
      <c r="J92" s="182"/>
      <c r="K92" s="182"/>
      <c r="L92" s="182"/>
      <c r="M92" s="182"/>
      <c r="N92" s="355"/>
      <c r="O92" s="355"/>
      <c r="P92" s="355"/>
      <c r="Q92" s="355"/>
      <c r="R92" s="355"/>
      <c r="S92" s="355"/>
      <c r="T92" s="355"/>
    </row>
    <row r="93" spans="3:21" s="183" customFormat="1" ht="26.25">
      <c r="C93" s="182"/>
      <c r="D93" s="182"/>
      <c r="E93" s="182"/>
      <c r="F93" s="182"/>
      <c r="G93" s="182"/>
      <c r="H93" s="182"/>
      <c r="I93" s="182"/>
      <c r="J93" s="182"/>
      <c r="K93" s="182"/>
      <c r="L93" s="182"/>
      <c r="M93" s="182"/>
      <c r="N93" s="351" t="s">
        <v>78</v>
      </c>
      <c r="O93" s="351"/>
      <c r="P93" s="351"/>
      <c r="Q93" s="351"/>
      <c r="R93" s="351"/>
      <c r="S93" s="351"/>
      <c r="T93" s="351"/>
    </row>
    <row r="94" spans="3:21" s="183" customFormat="1" ht="26.25">
      <c r="C94" s="182"/>
      <c r="D94" s="182"/>
      <c r="E94" s="182"/>
      <c r="F94" s="182"/>
      <c r="G94" s="182"/>
      <c r="H94" s="182"/>
      <c r="I94" s="182"/>
      <c r="J94" s="182"/>
      <c r="K94" s="182"/>
      <c r="L94" s="182"/>
      <c r="M94" s="182"/>
      <c r="N94" s="182"/>
      <c r="O94" s="182"/>
      <c r="P94" s="182"/>
      <c r="Q94" s="182"/>
      <c r="R94" s="182"/>
    </row>
    <row r="95" spans="3:21" s="183" customFormat="1" ht="26.25">
      <c r="C95" s="181" t="s">
        <v>79</v>
      </c>
      <c r="D95" s="182"/>
      <c r="E95" s="182"/>
      <c r="F95" s="182"/>
      <c r="G95" s="182"/>
      <c r="H95" s="182"/>
      <c r="I95" s="182"/>
      <c r="J95" s="182"/>
      <c r="K95" s="182"/>
      <c r="L95" s="182"/>
      <c r="M95" s="182"/>
      <c r="N95" s="182"/>
      <c r="O95" s="182"/>
      <c r="P95" s="182"/>
      <c r="Q95" s="182"/>
      <c r="R95" s="182"/>
    </row>
    <row r="96" spans="3:21" s="183" customFormat="1" ht="26.25" customHeight="1">
      <c r="C96" s="353" t="s">
        <v>80</v>
      </c>
      <c r="D96" s="353"/>
      <c r="E96" s="353"/>
      <c r="F96" s="353"/>
      <c r="G96" s="353"/>
      <c r="H96" s="353"/>
      <c r="I96" s="353"/>
      <c r="J96" s="353"/>
      <c r="K96" s="353"/>
      <c r="L96" s="353"/>
      <c r="M96" s="353"/>
      <c r="N96" s="353"/>
      <c r="O96" s="353"/>
      <c r="P96" s="353"/>
      <c r="Q96" s="353"/>
      <c r="R96" s="353"/>
      <c r="S96" s="353"/>
      <c r="T96" s="353"/>
    </row>
    <row r="97" spans="3:20" s="183" customFormat="1" ht="39.75" customHeight="1">
      <c r="C97" s="353"/>
      <c r="D97" s="353"/>
      <c r="E97" s="353"/>
      <c r="F97" s="353"/>
      <c r="G97" s="353"/>
      <c r="H97" s="353"/>
      <c r="I97" s="353"/>
      <c r="J97" s="353"/>
      <c r="K97" s="353"/>
      <c r="L97" s="353"/>
      <c r="M97" s="353"/>
      <c r="N97" s="353"/>
      <c r="O97" s="353"/>
      <c r="P97" s="353"/>
      <c r="Q97" s="353"/>
      <c r="R97" s="353"/>
      <c r="S97" s="353"/>
      <c r="T97" s="353"/>
    </row>
    <row r="98" spans="3:20" s="183" customFormat="1" ht="54.75" customHeight="1">
      <c r="C98" s="353"/>
      <c r="D98" s="353"/>
      <c r="E98" s="353"/>
      <c r="F98" s="353"/>
      <c r="G98" s="353"/>
      <c r="H98" s="353"/>
      <c r="I98" s="353"/>
      <c r="J98" s="353"/>
      <c r="K98" s="353"/>
      <c r="L98" s="353"/>
      <c r="M98" s="353"/>
      <c r="N98" s="353"/>
      <c r="O98" s="353"/>
      <c r="P98" s="353"/>
      <c r="Q98" s="353"/>
      <c r="R98" s="353"/>
      <c r="S98" s="353"/>
      <c r="T98" s="353"/>
    </row>
    <row r="99" spans="3:20" s="183" customFormat="1" ht="26.25">
      <c r="C99" s="186"/>
      <c r="D99" s="186"/>
      <c r="E99" s="186"/>
      <c r="F99" s="186"/>
      <c r="G99" s="186"/>
      <c r="H99" s="186"/>
      <c r="I99" s="186"/>
      <c r="J99" s="186"/>
      <c r="K99" s="186"/>
      <c r="L99" s="186"/>
      <c r="M99" s="186"/>
      <c r="N99" s="186"/>
      <c r="O99" s="186"/>
      <c r="P99" s="186"/>
      <c r="Q99" s="186"/>
      <c r="R99" s="186"/>
    </row>
    <row r="100" spans="3:20" s="183" customFormat="1" ht="26.25">
      <c r="C100" s="182"/>
      <c r="D100" s="182"/>
      <c r="E100" s="182"/>
      <c r="F100" s="184"/>
      <c r="G100" s="184"/>
      <c r="H100" s="184"/>
      <c r="I100" s="182"/>
      <c r="J100" s="182"/>
      <c r="K100" s="182"/>
      <c r="L100" s="182"/>
      <c r="M100" s="182"/>
      <c r="N100" s="184"/>
      <c r="O100" s="184"/>
      <c r="P100" s="184"/>
      <c r="Q100" s="184"/>
      <c r="R100" s="184"/>
    </row>
    <row r="101" spans="3:20" s="183" customFormat="1" ht="26.25">
      <c r="C101" s="182" t="s">
        <v>77</v>
      </c>
      <c r="D101" s="187"/>
      <c r="E101" s="187"/>
      <c r="F101" s="182"/>
      <c r="G101" s="182"/>
      <c r="H101" s="188"/>
      <c r="I101" s="182"/>
      <c r="J101" s="182"/>
      <c r="K101" s="182"/>
      <c r="L101" s="182"/>
      <c r="M101" s="182"/>
      <c r="N101" s="355"/>
      <c r="O101" s="355"/>
      <c r="P101" s="355"/>
      <c r="Q101" s="355"/>
      <c r="R101" s="355"/>
      <c r="S101" s="355"/>
      <c r="T101" s="355"/>
    </row>
    <row r="102" spans="3:20" s="183" customFormat="1" ht="26.25">
      <c r="C102" s="182"/>
      <c r="D102" s="182"/>
      <c r="E102" s="182"/>
      <c r="F102" s="182"/>
      <c r="G102" s="182"/>
      <c r="H102" s="182"/>
      <c r="I102" s="182"/>
      <c r="J102" s="182"/>
      <c r="K102" s="182"/>
      <c r="L102" s="182"/>
      <c r="M102" s="182"/>
      <c r="N102" s="356" t="s">
        <v>81</v>
      </c>
      <c r="O102" s="356"/>
      <c r="P102" s="356"/>
      <c r="Q102" s="356"/>
      <c r="R102" s="356"/>
      <c r="S102" s="356"/>
      <c r="T102" s="356"/>
    </row>
    <row r="103" spans="3:20" s="183" customFormat="1" ht="26.25">
      <c r="C103" s="182"/>
      <c r="D103" s="182"/>
      <c r="E103" s="182"/>
      <c r="F103" s="182"/>
      <c r="G103" s="182"/>
      <c r="H103" s="182"/>
      <c r="I103" s="182"/>
      <c r="J103" s="182"/>
      <c r="K103" s="182"/>
      <c r="L103" s="182"/>
      <c r="M103" s="182"/>
      <c r="N103" s="189"/>
      <c r="O103" s="190"/>
      <c r="P103" s="190"/>
      <c r="Q103" s="190"/>
      <c r="R103" s="190"/>
    </row>
    <row r="104" spans="3:20" s="183" customFormat="1" ht="26.25">
      <c r="C104" s="182"/>
      <c r="D104" s="182"/>
      <c r="E104" s="182"/>
      <c r="F104" s="182"/>
      <c r="G104" s="182"/>
      <c r="H104" s="182"/>
      <c r="I104" s="182"/>
      <c r="J104" s="182"/>
      <c r="K104" s="182"/>
      <c r="L104" s="182"/>
      <c r="M104" s="182"/>
      <c r="N104" s="191"/>
      <c r="O104" s="191"/>
      <c r="P104" s="191"/>
      <c r="Q104" s="191"/>
      <c r="R104" s="191"/>
    </row>
    <row r="105" spans="3:20" s="183" customFormat="1" ht="26.25">
      <c r="C105" s="181" t="s">
        <v>92</v>
      </c>
      <c r="D105" s="182"/>
      <c r="E105" s="182"/>
      <c r="F105" s="182"/>
      <c r="G105" s="182"/>
      <c r="H105" s="182"/>
      <c r="I105" s="182"/>
      <c r="J105" s="182"/>
      <c r="K105" s="182"/>
      <c r="L105" s="182"/>
      <c r="M105" s="182"/>
      <c r="N105" s="182"/>
      <c r="O105" s="182"/>
      <c r="P105" s="182"/>
      <c r="Q105" s="182"/>
      <c r="R105" s="182"/>
    </row>
    <row r="106" spans="3:20" s="183" customFormat="1" ht="15" customHeight="1">
      <c r="C106" s="353" t="s">
        <v>91</v>
      </c>
      <c r="D106" s="353"/>
      <c r="E106" s="353"/>
      <c r="F106" s="353"/>
      <c r="G106" s="353"/>
      <c r="H106" s="353"/>
      <c r="I106" s="353"/>
      <c r="J106" s="353"/>
      <c r="K106" s="353"/>
      <c r="L106" s="353"/>
      <c r="M106" s="353"/>
      <c r="N106" s="353"/>
      <c r="O106" s="353"/>
      <c r="P106" s="353"/>
      <c r="Q106" s="353"/>
      <c r="R106" s="353"/>
      <c r="S106" s="353"/>
      <c r="T106" s="353"/>
    </row>
    <row r="107" spans="3:20" s="183" customFormat="1" ht="26.25" customHeight="1">
      <c r="C107" s="353"/>
      <c r="D107" s="353"/>
      <c r="E107" s="353"/>
      <c r="F107" s="353"/>
      <c r="G107" s="353"/>
      <c r="H107" s="353"/>
      <c r="I107" s="353"/>
      <c r="J107" s="353"/>
      <c r="K107" s="353"/>
      <c r="L107" s="353"/>
      <c r="M107" s="353"/>
      <c r="N107" s="353"/>
      <c r="O107" s="353"/>
      <c r="P107" s="353"/>
      <c r="Q107" s="353"/>
      <c r="R107" s="353"/>
      <c r="S107" s="353"/>
      <c r="T107" s="353"/>
    </row>
    <row r="108" spans="3:20" s="183" customFormat="1" ht="26.25" customHeight="1">
      <c r="C108" s="353"/>
      <c r="D108" s="353"/>
      <c r="E108" s="353"/>
      <c r="F108" s="353"/>
      <c r="G108" s="353"/>
      <c r="H108" s="353"/>
      <c r="I108" s="353"/>
      <c r="J108" s="353"/>
      <c r="K108" s="353"/>
      <c r="L108" s="353"/>
      <c r="M108" s="353"/>
      <c r="N108" s="353"/>
      <c r="O108" s="353"/>
      <c r="P108" s="353"/>
      <c r="Q108" s="353"/>
      <c r="R108" s="353"/>
      <c r="S108" s="353"/>
      <c r="T108" s="353"/>
    </row>
    <row r="109" spans="3:20" s="183" customFormat="1" ht="26.25">
      <c r="C109" s="353"/>
      <c r="D109" s="353"/>
      <c r="E109" s="353"/>
      <c r="F109" s="353"/>
      <c r="G109" s="353"/>
      <c r="H109" s="353"/>
      <c r="I109" s="353"/>
      <c r="J109" s="353"/>
      <c r="K109" s="353"/>
      <c r="L109" s="353"/>
      <c r="M109" s="353"/>
      <c r="N109" s="353"/>
      <c r="O109" s="353"/>
      <c r="P109" s="353"/>
      <c r="Q109" s="353"/>
      <c r="R109" s="353"/>
      <c r="S109" s="353"/>
      <c r="T109" s="353"/>
    </row>
    <row r="110" spans="3:20" s="183" customFormat="1" ht="26.25">
      <c r="C110" s="182"/>
      <c r="D110" s="182"/>
      <c r="E110" s="182"/>
      <c r="F110" s="182"/>
      <c r="G110" s="182"/>
      <c r="H110" s="192"/>
      <c r="I110" s="193"/>
      <c r="J110" s="193"/>
      <c r="K110" s="182"/>
      <c r="L110" s="182"/>
      <c r="M110" s="182"/>
      <c r="N110" s="184"/>
      <c r="O110" s="184"/>
      <c r="P110" s="184"/>
      <c r="Q110" s="184"/>
      <c r="R110" s="184"/>
    </row>
    <row r="111" spans="3:20" s="183" customFormat="1" ht="26.25">
      <c r="C111" s="182" t="s">
        <v>77</v>
      </c>
      <c r="D111" s="187"/>
      <c r="E111" s="187"/>
      <c r="F111" s="182"/>
      <c r="G111" s="182"/>
      <c r="H111" s="188"/>
      <c r="I111" s="182"/>
      <c r="J111" s="182"/>
      <c r="K111" s="182"/>
      <c r="L111" s="182"/>
      <c r="M111" s="182"/>
      <c r="N111" s="194"/>
      <c r="O111" s="194"/>
      <c r="P111" s="194"/>
      <c r="Q111" s="194"/>
      <c r="R111" s="194"/>
      <c r="S111" s="194"/>
      <c r="T111" s="194"/>
    </row>
    <row r="112" spans="3:20" s="183" customFormat="1" ht="26.25">
      <c r="C112" s="182"/>
      <c r="D112" s="182"/>
      <c r="E112" s="182"/>
      <c r="F112" s="182"/>
      <c r="G112" s="182"/>
      <c r="H112" s="182"/>
      <c r="I112" s="182"/>
      <c r="J112" s="182"/>
      <c r="K112" s="182"/>
      <c r="L112" s="182"/>
      <c r="M112" s="182"/>
      <c r="N112" s="351" t="s">
        <v>126</v>
      </c>
      <c r="O112" s="351"/>
      <c r="P112" s="351"/>
      <c r="Q112" s="351"/>
      <c r="R112" s="351"/>
      <c r="S112" s="351"/>
      <c r="T112" s="351"/>
    </row>
    <row r="113" spans="3:18" s="183" customFormat="1" ht="26.25">
      <c r="C113" s="182"/>
      <c r="D113" s="182"/>
      <c r="E113" s="182"/>
      <c r="F113" s="182"/>
      <c r="G113" s="182"/>
      <c r="H113" s="182"/>
      <c r="I113" s="182"/>
      <c r="J113" s="182"/>
      <c r="K113" s="182"/>
      <c r="L113" s="182"/>
      <c r="M113" s="182"/>
      <c r="N113" s="352"/>
      <c r="O113" s="352"/>
      <c r="P113" s="352"/>
      <c r="Q113" s="352"/>
      <c r="R113" s="352"/>
    </row>
  </sheetData>
  <mergeCells count="91">
    <mergeCell ref="K16:L16"/>
    <mergeCell ref="M16:R16"/>
    <mergeCell ref="C2:U2"/>
    <mergeCell ref="C3:U3"/>
    <mergeCell ref="C4:U4"/>
    <mergeCell ref="C9:U9"/>
    <mergeCell ref="C10:U10"/>
    <mergeCell ref="G12:I12"/>
    <mergeCell ref="J12:K12"/>
    <mergeCell ref="L12:M12"/>
    <mergeCell ref="N12:P12"/>
    <mergeCell ref="E14:I14"/>
    <mergeCell ref="K14:L14"/>
    <mergeCell ref="M14:R14"/>
    <mergeCell ref="K15:L15"/>
    <mergeCell ref="M15:R15"/>
    <mergeCell ref="K26:N26"/>
    <mergeCell ref="K17:L17"/>
    <mergeCell ref="N17:R17"/>
    <mergeCell ref="K18:L18"/>
    <mergeCell ref="N18:R18"/>
    <mergeCell ref="K19:L19"/>
    <mergeCell ref="N19:R19"/>
    <mergeCell ref="K22:N22"/>
    <mergeCell ref="O22:R22"/>
    <mergeCell ref="K23:N23"/>
    <mergeCell ref="K24:N24"/>
    <mergeCell ref="K25:N25"/>
    <mergeCell ref="I32:K33"/>
    <mergeCell ref="I35:K35"/>
    <mergeCell ref="I36:K36"/>
    <mergeCell ref="C53:D56"/>
    <mergeCell ref="F53:J56"/>
    <mergeCell ref="K53:O54"/>
    <mergeCell ref="I34:K34"/>
    <mergeCell ref="P53:Q54"/>
    <mergeCell ref="R53:S54"/>
    <mergeCell ref="T53:U54"/>
    <mergeCell ref="K55:L55"/>
    <mergeCell ref="M55:M56"/>
    <mergeCell ref="N55:N56"/>
    <mergeCell ref="O55:O56"/>
    <mergeCell ref="C57:D57"/>
    <mergeCell ref="F57:J57"/>
    <mergeCell ref="C58:D58"/>
    <mergeCell ref="F58:J58"/>
    <mergeCell ref="C59:D59"/>
    <mergeCell ref="F59:J59"/>
    <mergeCell ref="C60:D60"/>
    <mergeCell ref="F60:J60"/>
    <mergeCell ref="C61:D61"/>
    <mergeCell ref="F61:J61"/>
    <mergeCell ref="C62:D62"/>
    <mergeCell ref="F62:J62"/>
    <mergeCell ref="C70:O70"/>
    <mergeCell ref="K63:L63"/>
    <mergeCell ref="C65:R65"/>
    <mergeCell ref="C66:D69"/>
    <mergeCell ref="F66:J69"/>
    <mergeCell ref="K66:O67"/>
    <mergeCell ref="P66:Q67"/>
    <mergeCell ref="R66:S67"/>
    <mergeCell ref="T66:U67"/>
    <mergeCell ref="K68:L68"/>
    <mergeCell ref="M68:M69"/>
    <mergeCell ref="N68:N69"/>
    <mergeCell ref="O68:O69"/>
    <mergeCell ref="F78:O78"/>
    <mergeCell ref="F79:O79"/>
    <mergeCell ref="F80:O80"/>
    <mergeCell ref="C71:D71"/>
    <mergeCell ref="C72:D72"/>
    <mergeCell ref="F77:O77"/>
    <mergeCell ref="T82:U82"/>
    <mergeCell ref="C83:E83"/>
    <mergeCell ref="T83:U83"/>
    <mergeCell ref="C84:R84"/>
    <mergeCell ref="C85:R85"/>
    <mergeCell ref="I82:J82"/>
    <mergeCell ref="M82:O82"/>
    <mergeCell ref="P82:Q82"/>
    <mergeCell ref="N112:T112"/>
    <mergeCell ref="N113:R113"/>
    <mergeCell ref="C106:T109"/>
    <mergeCell ref="C96:T98"/>
    <mergeCell ref="C87:T89"/>
    <mergeCell ref="D92:E92"/>
    <mergeCell ref="N92:T92"/>
    <mergeCell ref="N93:T93"/>
    <mergeCell ref="N101:T101"/>
    <mergeCell ref="N102:T102"/>
  </mergeCells>
  <conditionalFormatting sqref="M57:M62 M71:M76">
    <cfRule type="cellIs" dxfId="26" priority="1" operator="greaterThan">
      <formula>0.332638888888889</formula>
    </cfRule>
    <cfRule type="cellIs" dxfId="25" priority="2" operator="greaterThanOrEqual">
      <formula>8</formula>
    </cfRule>
    <cfRule type="cellIs" dxfId="24" priority="3" operator="greaterThan">
      <formula>0.333333333333333</formula>
    </cfRule>
  </conditionalFormatting>
  <dataValidations count="1">
    <dataValidation type="list" allowBlank="1" showInputMessage="1" showErrorMessage="1" sqref="E57:E62 E71:E76" xr:uid="{759BE561-4987-4328-B9E1-5C907628CDC5}">
      <formula1>"A,B,C,D,E,F"</formula1>
    </dataValidation>
  </dataValidations>
  <pageMargins left="0.70866141732283472" right="0.70866141732283472" top="0.74803149606299213" bottom="0.39370078740157483" header="0.31496062992125984" footer="0"/>
  <pageSetup scale="45" fitToHeight="0" orientation="portrait" horizontalDpi="1200" verticalDpi="1200" r:id="rId1"/>
  <headerFooter>
    <oddHeader xml:space="preserve">&amp;R&amp;"Arial,Regular"&amp;14Format KW-5(1) </oddHeader>
  </headerFooter>
  <rowBreaks count="1" manualBreakCount="1">
    <brk id="63" min="2" max="20"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60F27-04DD-4D22-881D-F61D0A77714C}">
  <sheetPr>
    <tabColor rgb="FFFFFF00"/>
    <pageSetUpPr fitToPage="1"/>
  </sheetPr>
  <dimension ref="C2:V126"/>
  <sheetViews>
    <sheetView showGridLines="0" view="pageBreakPreview" topLeftCell="A22" zoomScale="80" zoomScaleNormal="100" zoomScaleSheetLayoutView="80" workbookViewId="0">
      <selection activeCell="K68" sqref="K68:L68"/>
    </sheetView>
  </sheetViews>
  <sheetFormatPr defaultRowHeight="15"/>
  <cols>
    <col min="3" max="3" width="10.140625" customWidth="1"/>
    <col min="4" max="4" width="13.5703125" customWidth="1"/>
    <col min="5" max="5" width="12.85546875" customWidth="1"/>
    <col min="11" max="21" width="10.7109375" customWidth="1"/>
  </cols>
  <sheetData>
    <row r="2" spans="3:21" ht="15.75">
      <c r="C2" s="340"/>
      <c r="D2" s="340"/>
      <c r="E2" s="340"/>
      <c r="F2" s="340"/>
      <c r="G2" s="340"/>
      <c r="H2" s="340"/>
      <c r="I2" s="340"/>
      <c r="J2" s="340"/>
      <c r="K2" s="340"/>
      <c r="L2" s="340"/>
      <c r="M2" s="340"/>
      <c r="N2" s="340"/>
      <c r="O2" s="340"/>
      <c r="P2" s="340"/>
      <c r="Q2" s="340"/>
      <c r="R2" s="340"/>
      <c r="S2" s="340"/>
      <c r="T2" s="340"/>
      <c r="U2" s="340"/>
    </row>
    <row r="3" spans="3:21" ht="15.75">
      <c r="C3" s="340"/>
      <c r="D3" s="340"/>
      <c r="E3" s="340"/>
      <c r="F3" s="340"/>
      <c r="G3" s="340"/>
      <c r="H3" s="340"/>
      <c r="I3" s="340"/>
      <c r="J3" s="340"/>
      <c r="K3" s="340"/>
      <c r="L3" s="340"/>
      <c r="M3" s="340"/>
      <c r="N3" s="340"/>
      <c r="O3" s="340"/>
      <c r="P3" s="340"/>
      <c r="Q3" s="340"/>
      <c r="R3" s="340"/>
      <c r="S3" s="340"/>
      <c r="T3" s="340"/>
      <c r="U3" s="340"/>
    </row>
    <row r="4" spans="3:21" s="10" customFormat="1">
      <c r="C4" s="435"/>
      <c r="D4" s="435"/>
      <c r="E4" s="435"/>
      <c r="F4" s="435"/>
      <c r="G4" s="435"/>
      <c r="H4" s="435"/>
      <c r="I4" s="435"/>
      <c r="J4" s="435"/>
      <c r="K4" s="435"/>
      <c r="L4" s="435"/>
      <c r="M4" s="435"/>
      <c r="N4" s="435"/>
      <c r="O4" s="435"/>
      <c r="P4" s="435"/>
      <c r="Q4" s="435"/>
      <c r="R4" s="435"/>
      <c r="S4" s="435"/>
      <c r="T4" s="435"/>
      <c r="U4" s="435"/>
    </row>
    <row r="5" spans="3:21" s="10" customFormat="1">
      <c r="C5" s="139"/>
      <c r="D5" s="139"/>
      <c r="E5" s="139"/>
      <c r="F5" s="139"/>
      <c r="G5" s="139"/>
      <c r="H5" s="139"/>
      <c r="I5" s="139"/>
      <c r="J5" s="139"/>
      <c r="K5" s="139"/>
      <c r="L5" s="139"/>
      <c r="M5" s="139"/>
      <c r="N5" s="139"/>
      <c r="O5" s="139"/>
      <c r="P5" s="139"/>
      <c r="Q5" s="139"/>
      <c r="R5" s="139"/>
      <c r="S5" s="139"/>
      <c r="T5" s="139"/>
      <c r="U5" s="139"/>
    </row>
    <row r="6" spans="3:21" s="10" customFormat="1">
      <c r="C6" s="139"/>
      <c r="D6" s="139"/>
      <c r="E6" s="139"/>
      <c r="F6" s="139"/>
      <c r="G6" s="139"/>
      <c r="H6" s="139"/>
      <c r="I6" s="139"/>
      <c r="J6" s="139"/>
      <c r="K6" s="139"/>
      <c r="L6" s="139"/>
      <c r="M6" s="139"/>
      <c r="N6" s="139"/>
      <c r="O6" s="139"/>
      <c r="P6" s="139"/>
      <c r="Q6" s="139"/>
      <c r="R6" s="139"/>
      <c r="S6" s="139"/>
      <c r="T6" s="139"/>
      <c r="U6" s="139"/>
    </row>
    <row r="7" spans="3:21" s="10" customFormat="1">
      <c r="C7" s="139"/>
      <c r="D7" s="139"/>
      <c r="E7" s="139"/>
      <c r="F7" s="139"/>
      <c r="G7" s="139"/>
      <c r="H7" s="139"/>
      <c r="I7" s="139"/>
      <c r="J7" s="139"/>
      <c r="K7" s="139"/>
      <c r="L7" s="139"/>
      <c r="M7" s="139"/>
      <c r="N7" s="139"/>
      <c r="O7" s="139"/>
      <c r="P7" s="139"/>
      <c r="Q7" s="139"/>
      <c r="R7" s="139"/>
      <c r="S7" s="139"/>
      <c r="T7" s="139"/>
      <c r="U7" s="139"/>
    </row>
    <row r="8" spans="3:21" s="10" customFormat="1">
      <c r="C8" s="139"/>
      <c r="D8" s="139"/>
      <c r="E8" s="139"/>
      <c r="F8" s="139"/>
      <c r="G8" s="139"/>
      <c r="H8" s="139"/>
      <c r="I8" s="139"/>
      <c r="J8" s="139"/>
      <c r="K8" s="139"/>
      <c r="L8" s="139"/>
      <c r="M8" s="139"/>
      <c r="N8" s="139"/>
      <c r="O8" s="139"/>
      <c r="P8" s="139"/>
      <c r="Q8" s="139"/>
      <c r="R8" s="139"/>
      <c r="S8" s="139"/>
      <c r="T8" s="139"/>
      <c r="U8" s="139"/>
    </row>
    <row r="9" spans="3:21" s="10" customFormat="1" ht="21">
      <c r="C9" s="337" t="s">
        <v>87</v>
      </c>
      <c r="D9" s="337"/>
      <c r="E9" s="337"/>
      <c r="F9" s="337"/>
      <c r="G9" s="337"/>
      <c r="H9" s="337"/>
      <c r="I9" s="337"/>
      <c r="J9" s="337"/>
      <c r="K9" s="337"/>
      <c r="L9" s="337"/>
      <c r="M9" s="337"/>
      <c r="N9" s="337"/>
      <c r="O9" s="337"/>
      <c r="P9" s="337"/>
      <c r="Q9" s="337"/>
      <c r="R9" s="337"/>
      <c r="S9" s="337"/>
      <c r="T9" s="337"/>
      <c r="U9" s="337"/>
    </row>
    <row r="10" spans="3:21" s="10" customFormat="1" ht="21">
      <c r="C10" s="337" t="s">
        <v>115</v>
      </c>
      <c r="D10" s="337"/>
      <c r="E10" s="337"/>
      <c r="F10" s="337"/>
      <c r="G10" s="337"/>
      <c r="H10" s="337"/>
      <c r="I10" s="337"/>
      <c r="J10" s="337"/>
      <c r="K10" s="337"/>
      <c r="L10" s="337"/>
      <c r="M10" s="337"/>
      <c r="N10" s="337"/>
      <c r="O10" s="337"/>
      <c r="P10" s="337"/>
      <c r="Q10" s="337"/>
      <c r="R10" s="337"/>
      <c r="S10" s="337"/>
      <c r="T10" s="337"/>
      <c r="U10" s="337"/>
    </row>
    <row r="11" spans="3:21" s="10" customFormat="1">
      <c r="C11" s="12"/>
      <c r="D11" s="12"/>
      <c r="E11" s="11"/>
      <c r="F11" s="11"/>
      <c r="G11" s="11"/>
      <c r="H11" s="11"/>
      <c r="I11" s="11"/>
      <c r="J11" s="11"/>
      <c r="K11" s="11"/>
      <c r="L11" s="11"/>
      <c r="M11" s="11"/>
      <c r="N11" s="11"/>
      <c r="O11" s="11"/>
      <c r="P11" s="11"/>
      <c r="Q11" s="11"/>
      <c r="R11" s="11"/>
    </row>
    <row r="12" spans="3:21" s="23" customFormat="1" ht="15.75">
      <c r="C12" s="27"/>
      <c r="D12" s="27"/>
      <c r="E12" s="24"/>
      <c r="F12" s="24"/>
      <c r="G12" s="436" t="s">
        <v>5</v>
      </c>
      <c r="H12" s="436"/>
      <c r="I12" s="436"/>
      <c r="J12" s="437"/>
      <c r="K12" s="437"/>
      <c r="L12" s="436" t="s">
        <v>7</v>
      </c>
      <c r="M12" s="436"/>
      <c r="N12" s="437"/>
      <c r="O12" s="437"/>
      <c r="P12" s="437"/>
      <c r="Q12" s="24"/>
      <c r="R12" s="27"/>
    </row>
    <row r="13" spans="3:21" s="23" customFormat="1">
      <c r="C13" s="27"/>
      <c r="D13" s="27"/>
      <c r="E13" s="27"/>
      <c r="F13" s="27"/>
      <c r="G13" s="27"/>
      <c r="H13" s="27"/>
      <c r="I13" s="27"/>
      <c r="J13" s="27"/>
      <c r="K13" s="27"/>
      <c r="L13" s="27"/>
      <c r="M13" s="27"/>
      <c r="N13" s="27"/>
      <c r="O13" s="27"/>
      <c r="P13" s="27"/>
      <c r="Q13" s="27"/>
      <c r="R13" s="27"/>
    </row>
    <row r="14" spans="3:21" s="23" customFormat="1" ht="24.75" customHeight="1">
      <c r="C14" s="137" t="s">
        <v>96</v>
      </c>
      <c r="D14" s="67"/>
      <c r="E14" s="438"/>
      <c r="F14" s="438"/>
      <c r="G14" s="438"/>
      <c r="H14" s="438"/>
      <c r="I14" s="438"/>
      <c r="J14" s="66"/>
      <c r="K14" s="338" t="s">
        <v>88</v>
      </c>
      <c r="L14" s="338"/>
      <c r="M14" s="339"/>
      <c r="N14" s="339"/>
      <c r="O14" s="339"/>
      <c r="P14" s="339"/>
      <c r="Q14" s="339"/>
      <c r="R14" s="339"/>
    </row>
    <row r="15" spans="3:21" s="23" customFormat="1" ht="24.75" customHeight="1">
      <c r="C15" s="135" t="s">
        <v>9</v>
      </c>
      <c r="D15" s="25"/>
      <c r="E15" s="140"/>
      <c r="F15" s="140"/>
      <c r="G15" s="140"/>
      <c r="H15" s="140"/>
      <c r="I15" s="140"/>
      <c r="J15" s="66"/>
      <c r="K15" s="338" t="s">
        <v>11</v>
      </c>
      <c r="L15" s="338"/>
      <c r="M15" s="339"/>
      <c r="N15" s="339"/>
      <c r="O15" s="339"/>
      <c r="P15" s="339"/>
      <c r="Q15" s="339"/>
      <c r="R15" s="339"/>
    </row>
    <row r="16" spans="3:21" s="23" customFormat="1" ht="24.75" customHeight="1">
      <c r="C16" s="135" t="s">
        <v>13</v>
      </c>
      <c r="D16" s="135"/>
      <c r="E16" s="136"/>
      <c r="F16" s="136"/>
      <c r="G16" s="136"/>
      <c r="H16" s="136"/>
      <c r="I16" s="136"/>
      <c r="J16" s="66"/>
      <c r="K16" s="338" t="s">
        <v>15</v>
      </c>
      <c r="L16" s="338"/>
      <c r="M16" s="347"/>
      <c r="N16" s="347"/>
      <c r="O16" s="347"/>
      <c r="P16" s="347"/>
      <c r="Q16" s="347"/>
      <c r="R16" s="347"/>
    </row>
    <row r="17" spans="3:19" s="23" customFormat="1" ht="24.75" customHeight="1">
      <c r="C17" s="135" t="s">
        <v>17</v>
      </c>
      <c r="D17" s="135"/>
      <c r="E17" s="136"/>
      <c r="F17" s="136"/>
      <c r="G17" s="136"/>
      <c r="H17" s="136"/>
      <c r="I17" s="136"/>
      <c r="J17" s="66"/>
      <c r="K17" s="425" t="s">
        <v>19</v>
      </c>
      <c r="L17" s="425"/>
      <c r="M17" s="129" t="s">
        <v>20</v>
      </c>
      <c r="N17" s="348">
        <v>2500</v>
      </c>
      <c r="O17" s="348"/>
      <c r="P17" s="348"/>
      <c r="Q17" s="348"/>
      <c r="R17" s="348"/>
    </row>
    <row r="18" spans="3:19" s="23" customFormat="1" ht="24.75" customHeight="1">
      <c r="C18" s="135" t="s">
        <v>21</v>
      </c>
      <c r="D18" s="135"/>
      <c r="E18" s="130"/>
      <c r="F18" s="136"/>
      <c r="G18" s="136"/>
      <c r="H18" s="136"/>
      <c r="I18" s="136"/>
      <c r="J18" s="66"/>
      <c r="K18" s="338" t="s">
        <v>23</v>
      </c>
      <c r="L18" s="338"/>
      <c r="M18" s="141" t="s">
        <v>20</v>
      </c>
      <c r="N18" s="345">
        <f>(N17*12)/2504</f>
        <v>11.980830670926517</v>
      </c>
      <c r="O18" s="345"/>
      <c r="P18" s="345"/>
      <c r="Q18" s="345"/>
      <c r="R18" s="345"/>
    </row>
    <row r="19" spans="3:19" s="23" customFormat="1" ht="24.75" customHeight="1">
      <c r="C19" s="135" t="s">
        <v>24</v>
      </c>
      <c r="D19" s="135"/>
      <c r="E19" s="136"/>
      <c r="F19" s="136"/>
      <c r="G19" s="136"/>
      <c r="H19" s="136"/>
      <c r="I19" s="136"/>
      <c r="J19" s="66"/>
      <c r="K19" s="425" t="s">
        <v>26</v>
      </c>
      <c r="L19" s="425"/>
      <c r="M19" s="141" t="s">
        <v>20</v>
      </c>
      <c r="N19" s="345">
        <f>N17/3</f>
        <v>833.33333333333337</v>
      </c>
      <c r="O19" s="345"/>
      <c r="P19" s="345"/>
      <c r="Q19" s="345"/>
      <c r="R19" s="345"/>
    </row>
    <row r="20" spans="3:19" s="23" customFormat="1" ht="24.75" customHeight="1">
      <c r="C20" s="135" t="s">
        <v>27</v>
      </c>
      <c r="D20" s="135"/>
      <c r="E20" s="138"/>
      <c r="F20" s="138"/>
      <c r="G20" s="138"/>
      <c r="H20" s="138"/>
      <c r="I20" s="138"/>
      <c r="J20" s="66"/>
      <c r="K20" s="68"/>
      <c r="L20" s="66"/>
      <c r="M20" s="66"/>
      <c r="N20" s="66"/>
      <c r="O20" s="66"/>
      <c r="P20" s="68"/>
      <c r="Q20" s="68"/>
      <c r="R20" s="68"/>
    </row>
    <row r="21" spans="3:19" s="23" customFormat="1" ht="24.75" customHeight="1" thickBot="1">
      <c r="C21" s="135" t="s">
        <v>117</v>
      </c>
      <c r="D21" s="135"/>
      <c r="E21" s="138"/>
      <c r="F21" s="138"/>
      <c r="G21" s="138"/>
      <c r="H21" s="138"/>
      <c r="I21" s="138"/>
      <c r="J21" s="66"/>
      <c r="K21" s="68"/>
      <c r="L21" s="66"/>
      <c r="M21" s="66"/>
      <c r="N21" s="66"/>
      <c r="O21" s="66"/>
      <c r="P21" s="68"/>
      <c r="Q21" s="68"/>
      <c r="R21" s="68"/>
    </row>
    <row r="22" spans="3:19" s="23" customFormat="1" ht="24.75" customHeight="1">
      <c r="C22" s="27" t="s">
        <v>83</v>
      </c>
      <c r="D22" s="27"/>
      <c r="E22" s="32" t="s">
        <v>84</v>
      </c>
      <c r="F22" s="32"/>
      <c r="G22" s="32"/>
      <c r="H22" s="32"/>
      <c r="I22" s="32"/>
      <c r="J22" s="27"/>
      <c r="K22" s="341" t="s">
        <v>29</v>
      </c>
      <c r="L22" s="342"/>
      <c r="M22" s="342"/>
      <c r="N22" s="343"/>
      <c r="O22" s="341" t="s">
        <v>30</v>
      </c>
      <c r="P22" s="342"/>
      <c r="Q22" s="342"/>
      <c r="R22" s="343"/>
    </row>
    <row r="23" spans="3:19" s="23" customFormat="1" ht="24.75" customHeight="1">
      <c r="C23" s="27" t="s">
        <v>85</v>
      </c>
      <c r="D23" s="27"/>
      <c r="E23" s="30"/>
      <c r="F23" s="30"/>
      <c r="G23" s="30"/>
      <c r="H23" s="30"/>
      <c r="I23" s="30"/>
      <c r="J23" s="27"/>
      <c r="K23" s="426" t="s">
        <v>113</v>
      </c>
      <c r="L23" s="427"/>
      <c r="M23" s="427"/>
      <c r="N23" s="428"/>
      <c r="O23" s="33" t="s">
        <v>31</v>
      </c>
      <c r="P23" s="34"/>
      <c r="Q23" s="35" t="s">
        <v>32</v>
      </c>
      <c r="R23" s="36"/>
    </row>
    <row r="24" spans="3:19" s="23" customFormat="1" ht="16.5" thickBot="1">
      <c r="C24" s="27"/>
      <c r="D24" s="27"/>
      <c r="E24" s="27"/>
      <c r="F24" s="27"/>
      <c r="G24" s="31"/>
      <c r="H24" s="31"/>
      <c r="I24" s="31"/>
      <c r="J24" s="31"/>
      <c r="K24" s="429" t="s">
        <v>33</v>
      </c>
      <c r="L24" s="430"/>
      <c r="M24" s="430"/>
      <c r="N24" s="431"/>
      <c r="O24" s="37" t="s">
        <v>34</v>
      </c>
      <c r="P24" s="38"/>
      <c r="Q24" s="39" t="s">
        <v>35</v>
      </c>
      <c r="R24" s="40"/>
    </row>
    <row r="25" spans="3:19" s="23" customFormat="1" ht="15.75">
      <c r="C25" s="27"/>
      <c r="D25" s="27"/>
      <c r="E25" s="27"/>
      <c r="F25" s="27"/>
      <c r="G25" s="31"/>
      <c r="H25" s="31"/>
      <c r="I25" s="31"/>
      <c r="J25" s="31"/>
      <c r="K25" s="432" t="s">
        <v>36</v>
      </c>
      <c r="L25" s="433"/>
      <c r="M25" s="433"/>
      <c r="N25" s="434"/>
      <c r="O25" s="41"/>
      <c r="P25" s="41"/>
      <c r="Q25" s="41"/>
      <c r="R25" s="41"/>
      <c r="S25" s="41"/>
    </row>
    <row r="26" spans="3:19" s="23" customFormat="1" ht="15.75">
      <c r="C26" s="27"/>
      <c r="D26" s="27"/>
      <c r="E26" s="27"/>
      <c r="F26" s="27"/>
      <c r="G26" s="31"/>
      <c r="H26" s="31"/>
      <c r="I26" s="31"/>
      <c r="J26" s="31"/>
      <c r="K26" s="422" t="s">
        <v>37</v>
      </c>
      <c r="L26" s="423"/>
      <c r="M26" s="423"/>
      <c r="N26" s="424"/>
      <c r="O26" s="41"/>
      <c r="P26" s="41"/>
      <c r="Q26" s="41"/>
      <c r="R26" s="41"/>
      <c r="S26" s="41"/>
    </row>
    <row r="27" spans="3:19" s="23" customFormat="1" ht="15.75">
      <c r="C27" s="27"/>
      <c r="D27" s="27"/>
      <c r="E27" s="27"/>
      <c r="F27" s="27"/>
      <c r="G27" s="31"/>
      <c r="H27" s="31"/>
      <c r="I27" s="31"/>
      <c r="J27" s="31"/>
      <c r="K27" s="42" t="s">
        <v>38</v>
      </c>
      <c r="L27" s="43" t="s">
        <v>39</v>
      </c>
      <c r="M27" s="43" t="s">
        <v>40</v>
      </c>
      <c r="N27" s="44" t="s">
        <v>41</v>
      </c>
      <c r="O27" s="41"/>
      <c r="P27" s="41"/>
      <c r="Q27" s="41"/>
      <c r="R27" s="41"/>
      <c r="S27" s="41"/>
    </row>
    <row r="28" spans="3:19" s="23" customFormat="1" ht="15.75">
      <c r="C28" s="27"/>
      <c r="D28" s="27"/>
      <c r="F28" s="27"/>
      <c r="G28" s="31"/>
      <c r="H28" s="31"/>
      <c r="I28" s="31"/>
      <c r="J28" s="31"/>
      <c r="K28" s="45" t="s">
        <v>42</v>
      </c>
      <c r="L28" s="46">
        <v>0.3125</v>
      </c>
      <c r="M28" s="47">
        <v>0.6875</v>
      </c>
      <c r="N28" s="48"/>
      <c r="O28" s="41"/>
      <c r="P28" s="41"/>
      <c r="Q28" s="41"/>
      <c r="R28" s="41"/>
      <c r="S28" s="41"/>
    </row>
    <row r="29" spans="3:19" s="23" customFormat="1" ht="15.75">
      <c r="C29" s="27"/>
      <c r="D29" s="27"/>
      <c r="E29" s="27"/>
      <c r="F29" s="27"/>
      <c r="G29" s="31"/>
      <c r="H29" s="31"/>
      <c r="I29" s="31"/>
      <c r="J29" s="31"/>
      <c r="K29" s="45" t="s">
        <v>43</v>
      </c>
      <c r="L29" s="46">
        <v>0.33333333333333331</v>
      </c>
      <c r="M29" s="46">
        <v>0.70833333333333337</v>
      </c>
      <c r="N29" s="48"/>
      <c r="O29" s="41"/>
      <c r="P29" s="41"/>
      <c r="Q29" s="41"/>
      <c r="R29" s="41"/>
      <c r="S29" s="41"/>
    </row>
    <row r="30" spans="3:19" s="23" customFormat="1" ht="16.5" thickBot="1">
      <c r="C30" s="27"/>
      <c r="D30" s="27"/>
      <c r="E30" s="27"/>
      <c r="F30" s="27"/>
      <c r="G30" s="31"/>
      <c r="H30" s="31"/>
      <c r="I30" s="31"/>
      <c r="J30" s="31"/>
      <c r="K30" s="49" t="s">
        <v>44</v>
      </c>
      <c r="L30" s="50">
        <v>0.35416666666666669</v>
      </c>
      <c r="M30" s="50">
        <v>0.72916666666666663</v>
      </c>
      <c r="N30" s="51"/>
      <c r="O30" s="41"/>
      <c r="P30" s="41"/>
      <c r="Q30" s="41"/>
      <c r="R30" s="41"/>
      <c r="S30" s="41"/>
    </row>
    <row r="31" spans="3:19" s="142" customFormat="1" ht="21" thickBot="1">
      <c r="C31" s="144"/>
      <c r="D31" s="144"/>
      <c r="E31" s="144"/>
      <c r="F31" s="144"/>
      <c r="G31" s="145"/>
      <c r="H31" s="145"/>
      <c r="I31" s="145"/>
      <c r="J31" s="145"/>
      <c r="K31" s="146"/>
      <c r="L31" s="146"/>
      <c r="M31" s="146"/>
      <c r="N31" s="146"/>
      <c r="O31" s="147"/>
      <c r="P31" s="147"/>
      <c r="Q31" s="147"/>
      <c r="R31" s="147"/>
      <c r="S31" s="147"/>
    </row>
    <row r="32" spans="3:19" s="142" customFormat="1" ht="33" customHeight="1">
      <c r="C32" s="144"/>
      <c r="D32" s="144"/>
      <c r="E32" s="144"/>
      <c r="F32" s="144"/>
      <c r="G32" s="145"/>
      <c r="H32" s="145"/>
      <c r="I32" s="326" t="s">
        <v>130</v>
      </c>
      <c r="J32" s="327"/>
      <c r="K32" s="328"/>
      <c r="L32" s="148" t="s">
        <v>56</v>
      </c>
      <c r="M32" s="148" t="s">
        <v>57</v>
      </c>
      <c r="N32" s="148" t="s">
        <v>58</v>
      </c>
      <c r="O32" s="148" t="s">
        <v>59</v>
      </c>
      <c r="P32" s="149" t="s">
        <v>60</v>
      </c>
      <c r="Q32" s="147"/>
      <c r="R32" s="147"/>
      <c r="S32" s="147"/>
    </row>
    <row r="33" spans="3:19" s="142" customFormat="1" ht="33" customHeight="1">
      <c r="C33" s="144"/>
      <c r="D33" s="144"/>
      <c r="E33" s="144"/>
      <c r="F33" s="144"/>
      <c r="G33" s="145"/>
      <c r="H33" s="145"/>
      <c r="I33" s="414"/>
      <c r="J33" s="415"/>
      <c r="K33" s="416"/>
      <c r="L33" s="219">
        <f>$P$90</f>
        <v>0</v>
      </c>
      <c r="M33" s="219">
        <f>$Q$90+$R$90</f>
        <v>0</v>
      </c>
      <c r="N33" s="219">
        <f>$S$90</f>
        <v>16</v>
      </c>
      <c r="O33" s="219">
        <f>$T$90</f>
        <v>14.249999999999996</v>
      </c>
      <c r="P33" s="220">
        <f>$U$90</f>
        <v>0</v>
      </c>
      <c r="Q33" s="147"/>
      <c r="R33" s="147"/>
      <c r="S33" s="147"/>
    </row>
    <row r="34" spans="3:19" s="142" customFormat="1" ht="33" customHeight="1">
      <c r="C34" s="144"/>
      <c r="D34" s="144"/>
      <c r="E34" s="144"/>
      <c r="F34" s="144"/>
      <c r="G34" s="145"/>
      <c r="H34" s="145"/>
      <c r="I34" s="332" t="s">
        <v>129</v>
      </c>
      <c r="J34" s="333"/>
      <c r="K34" s="333"/>
      <c r="L34" s="221">
        <f>$P$91</f>
        <v>1.125</v>
      </c>
      <c r="M34" s="150">
        <f>$Q$91</f>
        <v>1.25</v>
      </c>
      <c r="N34" s="150">
        <f>$S$91</f>
        <v>1.5</v>
      </c>
      <c r="O34" s="150">
        <f>$T$91</f>
        <v>1.75</v>
      </c>
      <c r="P34" s="151">
        <f>$U$91</f>
        <v>2</v>
      </c>
      <c r="Q34" s="147"/>
      <c r="R34" s="147"/>
      <c r="S34" s="147"/>
    </row>
    <row r="35" spans="3:19" s="142" customFormat="1" ht="33" customHeight="1" thickBot="1">
      <c r="C35" s="144"/>
      <c r="D35" s="144"/>
      <c r="E35" s="144"/>
      <c r="F35" s="144"/>
      <c r="G35" s="145"/>
      <c r="H35" s="145"/>
      <c r="I35" s="417" t="s">
        <v>107</v>
      </c>
      <c r="J35" s="418"/>
      <c r="K35" s="418"/>
      <c r="L35" s="222">
        <f>$N$18</f>
        <v>11.980830670926517</v>
      </c>
      <c r="M35" s="222">
        <f t="shared" ref="M35:P35" si="0">$N$18</f>
        <v>11.980830670926517</v>
      </c>
      <c r="N35" s="222">
        <f t="shared" si="0"/>
        <v>11.980830670926517</v>
      </c>
      <c r="O35" s="222">
        <f t="shared" si="0"/>
        <v>11.980830670926517</v>
      </c>
      <c r="P35" s="223">
        <f t="shared" si="0"/>
        <v>11.980830670926517</v>
      </c>
      <c r="Q35" s="147"/>
      <c r="R35" s="147"/>
      <c r="S35" s="147"/>
    </row>
    <row r="36" spans="3:19" s="142" customFormat="1" ht="33" customHeight="1" thickBot="1">
      <c r="C36" s="144"/>
      <c r="D36" s="144"/>
      <c r="E36" s="144"/>
      <c r="F36" s="144"/>
      <c r="G36" s="145"/>
      <c r="H36" s="145"/>
      <c r="I36" s="419" t="s">
        <v>108</v>
      </c>
      <c r="J36" s="420"/>
      <c r="K36" s="421"/>
      <c r="L36" s="224">
        <f>$L$33*$L$35*$L$34</f>
        <v>0</v>
      </c>
      <c r="M36" s="224">
        <f>$M$33*$M$35*$M$34</f>
        <v>0</v>
      </c>
      <c r="N36" s="224">
        <f>$N$33*$N$35*$N$34</f>
        <v>287.53993610223642</v>
      </c>
      <c r="O36" s="224">
        <f>$O$33*$O$35*$O$34</f>
        <v>298.77196485622994</v>
      </c>
      <c r="P36" s="225">
        <f>$P$33*$P$35*$P$34</f>
        <v>0</v>
      </c>
      <c r="Q36" s="147"/>
      <c r="R36" s="147"/>
      <c r="S36" s="147"/>
    </row>
    <row r="37" spans="3:19" s="142" customFormat="1" ht="20.25">
      <c r="C37" s="144"/>
      <c r="D37" s="144"/>
      <c r="E37" s="144"/>
      <c r="F37" s="144"/>
      <c r="G37" s="145"/>
      <c r="H37" s="145"/>
      <c r="I37" s="145"/>
      <c r="J37" s="145"/>
      <c r="K37" s="146"/>
      <c r="L37" s="153"/>
      <c r="M37" s="146"/>
      <c r="N37" s="146"/>
      <c r="O37" s="147"/>
      <c r="P37" s="147"/>
      <c r="Q37" s="147"/>
      <c r="R37" s="147"/>
      <c r="S37" s="147"/>
    </row>
    <row r="38" spans="3:19" s="142" customFormat="1" ht="20.25">
      <c r="C38" s="144"/>
      <c r="D38" s="154" t="s">
        <v>103</v>
      </c>
      <c r="E38" s="144"/>
      <c r="F38" s="144"/>
      <c r="G38" s="145"/>
      <c r="H38" s="145"/>
      <c r="I38" s="154"/>
      <c r="J38" s="145"/>
      <c r="K38" s="146"/>
      <c r="L38" s="153"/>
      <c r="M38" s="146"/>
      <c r="N38" s="146"/>
      <c r="O38" s="216"/>
      <c r="P38" s="147"/>
      <c r="Q38" s="216"/>
      <c r="R38" s="147"/>
    </row>
    <row r="39" spans="3:19" s="142" customFormat="1" ht="20.25">
      <c r="C39" s="144"/>
      <c r="D39" s="144"/>
      <c r="E39" s="144"/>
      <c r="F39" s="144"/>
      <c r="G39" s="145"/>
      <c r="H39" s="145"/>
      <c r="I39" s="145"/>
      <c r="J39" s="145"/>
      <c r="K39" s="146"/>
      <c r="L39" s="153"/>
      <c r="M39" s="146"/>
      <c r="N39" s="146"/>
      <c r="O39" s="147"/>
      <c r="P39" s="147"/>
      <c r="Q39" s="147"/>
      <c r="R39" s="147"/>
    </row>
    <row r="40" spans="3:19" s="142" customFormat="1" ht="20.25">
      <c r="C40" s="144"/>
      <c r="D40" s="142" t="s">
        <v>56</v>
      </c>
      <c r="E40" s="144" t="s">
        <v>97</v>
      </c>
      <c r="F40" s="144"/>
      <c r="G40" s="145"/>
      <c r="H40" s="145"/>
      <c r="I40" s="169" t="s">
        <v>128</v>
      </c>
      <c r="J40" s="144"/>
      <c r="K40" s="146"/>
      <c r="L40" s="153"/>
      <c r="M40" s="145"/>
      <c r="N40" s="215"/>
      <c r="O40" s="155">
        <f>$L$36</f>
        <v>0</v>
      </c>
      <c r="P40" s="147"/>
      <c r="Q40" s="217"/>
    </row>
    <row r="41" spans="3:19" s="142" customFormat="1" ht="20.25">
      <c r="C41" s="144"/>
      <c r="E41" s="144"/>
      <c r="F41" s="144"/>
      <c r="G41" s="145"/>
      <c r="H41" s="145"/>
      <c r="I41" s="145"/>
      <c r="J41" s="145"/>
      <c r="K41" s="146"/>
      <c r="L41" s="153"/>
      <c r="M41" s="145"/>
      <c r="O41" s="155"/>
      <c r="P41" s="147"/>
      <c r="Q41" s="147"/>
    </row>
    <row r="42" spans="3:19" s="142" customFormat="1" ht="20.25">
      <c r="C42" s="144"/>
      <c r="D42" s="142" t="s">
        <v>57</v>
      </c>
      <c r="E42" s="144" t="s">
        <v>98</v>
      </c>
      <c r="F42" s="144"/>
      <c r="G42" s="145"/>
      <c r="H42" s="145"/>
      <c r="I42" s="169" t="s">
        <v>128</v>
      </c>
      <c r="J42" s="144"/>
      <c r="K42" s="146"/>
      <c r="L42" s="153"/>
      <c r="M42" s="145"/>
      <c r="O42" s="155">
        <f>$M$36</f>
        <v>0</v>
      </c>
      <c r="P42" s="147"/>
      <c r="Q42" s="217"/>
    </row>
    <row r="43" spans="3:19" s="142" customFormat="1" ht="20.25">
      <c r="C43" s="144"/>
      <c r="E43" s="144" t="s">
        <v>99</v>
      </c>
      <c r="F43" s="144"/>
      <c r="G43" s="145"/>
      <c r="H43" s="145"/>
      <c r="I43" s="145"/>
      <c r="J43" s="145"/>
      <c r="K43" s="146"/>
      <c r="L43" s="153"/>
      <c r="M43" s="145"/>
      <c r="O43" s="155"/>
      <c r="P43" s="147"/>
      <c r="Q43" s="147"/>
    </row>
    <row r="44" spans="3:19" s="142" customFormat="1" ht="20.25">
      <c r="C44" s="144"/>
      <c r="E44" s="144"/>
      <c r="F44" s="144"/>
      <c r="G44" s="145"/>
      <c r="H44" s="145"/>
      <c r="I44" s="145"/>
      <c r="J44" s="145"/>
      <c r="K44" s="146"/>
      <c r="L44" s="153"/>
      <c r="M44" s="145"/>
      <c r="O44" s="155"/>
      <c r="P44" s="147"/>
      <c r="Q44" s="147"/>
    </row>
    <row r="45" spans="3:19" s="142" customFormat="1" ht="20.25">
      <c r="C45" s="144"/>
      <c r="D45" s="142" t="s">
        <v>58</v>
      </c>
      <c r="E45" s="144" t="s">
        <v>100</v>
      </c>
      <c r="F45" s="144"/>
      <c r="G45" s="145"/>
      <c r="H45" s="145"/>
      <c r="I45" s="169" t="s">
        <v>128</v>
      </c>
      <c r="J45" s="144"/>
      <c r="K45" s="146"/>
      <c r="L45" s="153"/>
      <c r="M45" s="145"/>
      <c r="O45" s="155">
        <f>$N$36</f>
        <v>287.53993610223642</v>
      </c>
      <c r="P45" s="147"/>
      <c r="Q45" s="218"/>
    </row>
    <row r="46" spans="3:19" s="142" customFormat="1" ht="20.25">
      <c r="C46" s="144"/>
      <c r="E46" s="144"/>
      <c r="F46" s="144"/>
      <c r="G46" s="145"/>
      <c r="H46" s="145"/>
      <c r="I46" s="145"/>
      <c r="J46" s="145"/>
      <c r="K46" s="146"/>
      <c r="L46" s="146"/>
      <c r="M46" s="145"/>
      <c r="O46" s="155"/>
      <c r="P46" s="147"/>
      <c r="Q46" s="147"/>
    </row>
    <row r="47" spans="3:19" s="142" customFormat="1" ht="20.25">
      <c r="C47" s="144"/>
      <c r="D47" s="142" t="s">
        <v>59</v>
      </c>
      <c r="E47" s="144" t="s">
        <v>101</v>
      </c>
      <c r="F47" s="144"/>
      <c r="G47" s="145"/>
      <c r="H47" s="145"/>
      <c r="I47" s="169" t="s">
        <v>128</v>
      </c>
      <c r="J47" s="144"/>
      <c r="K47" s="146"/>
      <c r="L47" s="146"/>
      <c r="M47" s="145"/>
      <c r="O47" s="155">
        <f>$O$36</f>
        <v>298.77196485622994</v>
      </c>
      <c r="P47" s="147"/>
      <c r="Q47" s="217"/>
    </row>
    <row r="48" spans="3:19" s="142" customFormat="1" ht="20.25">
      <c r="C48" s="144"/>
      <c r="E48" s="144"/>
      <c r="F48" s="144"/>
      <c r="G48" s="145"/>
      <c r="H48" s="145"/>
      <c r="I48" s="145"/>
      <c r="J48" s="145"/>
      <c r="K48" s="146"/>
      <c r="L48" s="146"/>
      <c r="M48" s="145"/>
      <c r="O48" s="155"/>
      <c r="P48" s="147"/>
      <c r="Q48" s="147"/>
    </row>
    <row r="49" spans="3:22" s="142" customFormat="1" ht="20.25">
      <c r="C49" s="144"/>
      <c r="D49" s="142" t="s">
        <v>60</v>
      </c>
      <c r="E49" s="144" t="s">
        <v>102</v>
      </c>
      <c r="F49" s="144"/>
      <c r="G49" s="145"/>
      <c r="H49" s="145"/>
      <c r="I49" s="169" t="s">
        <v>128</v>
      </c>
      <c r="J49" s="144"/>
      <c r="K49" s="146"/>
      <c r="L49" s="146"/>
      <c r="M49" s="145"/>
      <c r="O49" s="155">
        <f>$P$36</f>
        <v>0</v>
      </c>
      <c r="P49" s="147"/>
      <c r="Q49" s="217"/>
    </row>
    <row r="50" spans="3:22" s="142" customFormat="1" ht="20.25">
      <c r="C50" s="144"/>
      <c r="E50" s="144"/>
      <c r="F50" s="144"/>
      <c r="G50" s="145"/>
      <c r="H50" s="145"/>
      <c r="I50" s="145"/>
      <c r="J50" s="144"/>
      <c r="K50" s="146"/>
      <c r="L50" s="146"/>
      <c r="M50" s="145"/>
      <c r="O50" s="155"/>
      <c r="P50" s="147"/>
      <c r="Q50" s="147"/>
    </row>
    <row r="51" spans="3:22" s="142" customFormat="1" ht="21" thickBot="1">
      <c r="C51" s="144"/>
      <c r="D51" s="144"/>
      <c r="E51" s="144"/>
      <c r="F51" s="144"/>
      <c r="G51" s="145"/>
      <c r="H51" s="145"/>
      <c r="I51" s="145"/>
      <c r="J51" s="145"/>
      <c r="K51" s="146"/>
      <c r="L51" s="146"/>
      <c r="M51" s="145"/>
      <c r="O51" s="156">
        <f>SUM(O40:O49)</f>
        <v>586.31190095846637</v>
      </c>
      <c r="P51" s="147"/>
      <c r="Q51" s="147"/>
    </row>
    <row r="52" spans="3:22" s="142" customFormat="1" ht="21" thickTop="1">
      <c r="C52" s="144"/>
      <c r="D52" s="144"/>
      <c r="E52" s="144"/>
      <c r="F52" s="144"/>
      <c r="G52" s="145"/>
      <c r="H52" s="145"/>
      <c r="I52" s="145"/>
      <c r="J52" s="145"/>
      <c r="K52" s="146"/>
      <c r="L52" s="146"/>
      <c r="M52" s="146"/>
      <c r="N52" s="146"/>
      <c r="O52" s="147"/>
      <c r="P52" s="147"/>
      <c r="Q52" s="147"/>
      <c r="R52" s="147"/>
      <c r="S52" s="147"/>
    </row>
    <row r="53" spans="3:22" s="142" customFormat="1" ht="22.5" customHeight="1">
      <c r="C53" s="387" t="s">
        <v>46</v>
      </c>
      <c r="D53" s="388"/>
      <c r="E53" s="157"/>
      <c r="F53" s="393" t="s">
        <v>122</v>
      </c>
      <c r="G53" s="394"/>
      <c r="H53" s="394"/>
      <c r="I53" s="394"/>
      <c r="J53" s="395"/>
      <c r="K53" s="373" t="s">
        <v>48</v>
      </c>
      <c r="L53" s="402"/>
      <c r="M53" s="402"/>
      <c r="N53" s="402"/>
      <c r="O53" s="374"/>
      <c r="P53" s="404" t="s">
        <v>49</v>
      </c>
      <c r="Q53" s="405"/>
      <c r="R53" s="373" t="s">
        <v>50</v>
      </c>
      <c r="S53" s="374"/>
      <c r="T53" s="373" t="s">
        <v>51</v>
      </c>
      <c r="U53" s="374"/>
    </row>
    <row r="54" spans="3:22" s="142" customFormat="1" ht="22.5" customHeight="1">
      <c r="C54" s="389"/>
      <c r="D54" s="390"/>
      <c r="E54" s="158" t="s">
        <v>52</v>
      </c>
      <c r="F54" s="396"/>
      <c r="G54" s="397"/>
      <c r="H54" s="397"/>
      <c r="I54" s="397"/>
      <c r="J54" s="398"/>
      <c r="K54" s="375"/>
      <c r="L54" s="403"/>
      <c r="M54" s="403"/>
      <c r="N54" s="403"/>
      <c r="O54" s="376"/>
      <c r="P54" s="386"/>
      <c r="Q54" s="406"/>
      <c r="R54" s="375"/>
      <c r="S54" s="376"/>
      <c r="T54" s="375"/>
      <c r="U54" s="376"/>
    </row>
    <row r="55" spans="3:22" s="142" customFormat="1" ht="24.75" customHeight="1">
      <c r="C55" s="389"/>
      <c r="D55" s="390"/>
      <c r="E55" s="158" t="s">
        <v>53</v>
      </c>
      <c r="F55" s="396"/>
      <c r="G55" s="397"/>
      <c r="H55" s="397"/>
      <c r="I55" s="397"/>
      <c r="J55" s="398"/>
      <c r="K55" s="377" t="s">
        <v>38</v>
      </c>
      <c r="L55" s="378"/>
      <c r="M55" s="379" t="s">
        <v>93</v>
      </c>
      <c r="N55" s="379" t="s">
        <v>94</v>
      </c>
      <c r="O55" s="381" t="s">
        <v>95</v>
      </c>
      <c r="P55" s="159" t="s">
        <v>56</v>
      </c>
      <c r="Q55" s="160" t="s">
        <v>57</v>
      </c>
      <c r="R55" s="161" t="s">
        <v>58</v>
      </c>
      <c r="S55" s="161" t="s">
        <v>59</v>
      </c>
      <c r="T55" s="161" t="s">
        <v>60</v>
      </c>
      <c r="U55" s="161" t="s">
        <v>61</v>
      </c>
    </row>
    <row r="56" spans="3:22" s="142" customFormat="1" ht="24.75" customHeight="1">
      <c r="C56" s="391"/>
      <c r="D56" s="392"/>
      <c r="E56" s="162"/>
      <c r="F56" s="399"/>
      <c r="G56" s="400"/>
      <c r="H56" s="400"/>
      <c r="I56" s="400"/>
      <c r="J56" s="401"/>
      <c r="K56" s="163" t="s">
        <v>62</v>
      </c>
      <c r="L56" s="163" t="s">
        <v>63</v>
      </c>
      <c r="M56" s="380"/>
      <c r="N56" s="380"/>
      <c r="O56" s="382"/>
      <c r="P56" s="164" t="s">
        <v>64</v>
      </c>
      <c r="Q56" s="163" t="s">
        <v>45</v>
      </c>
      <c r="R56" s="163" t="s">
        <v>64</v>
      </c>
      <c r="S56" s="163" t="s">
        <v>45</v>
      </c>
      <c r="T56" s="163" t="s">
        <v>64</v>
      </c>
      <c r="U56" s="163" t="s">
        <v>45</v>
      </c>
    </row>
    <row r="57" spans="3:22" s="143" customFormat="1" ht="72" customHeight="1">
      <c r="C57" s="407"/>
      <c r="D57" s="407"/>
      <c r="E57" s="206"/>
      <c r="F57" s="408"/>
      <c r="G57" s="409"/>
      <c r="H57" s="409"/>
      <c r="I57" s="409"/>
      <c r="J57" s="410"/>
      <c r="K57" s="207"/>
      <c r="L57" s="207"/>
      <c r="M57" s="208">
        <f>L57-K57</f>
        <v>0</v>
      </c>
      <c r="N57" s="207"/>
      <c r="O57" s="208">
        <f>M57-N57</f>
        <v>0</v>
      </c>
      <c r="P57" s="209">
        <f>IF(E57=$P$55,O57,0)</f>
        <v>0</v>
      </c>
      <c r="Q57" s="209">
        <f>IF(E57=$Q$55,O57,0)</f>
        <v>0</v>
      </c>
      <c r="R57" s="209">
        <f>IF(E57=$R$55,O57,0)</f>
        <v>0</v>
      </c>
      <c r="S57" s="209">
        <f>IF(E57=$S$55,O57,0)</f>
        <v>0</v>
      </c>
      <c r="T57" s="209">
        <f>IF(E57=$T$55,O57,0)</f>
        <v>0</v>
      </c>
      <c r="U57" s="209">
        <f>IF(E57=$U$55,O57,0)</f>
        <v>0</v>
      </c>
      <c r="V57" s="195"/>
    </row>
    <row r="58" spans="3:22" s="143" customFormat="1" ht="72" customHeight="1">
      <c r="C58" s="407">
        <v>44624</v>
      </c>
      <c r="D58" s="407"/>
      <c r="E58" s="206" t="s">
        <v>60</v>
      </c>
      <c r="F58" s="408" t="s">
        <v>120</v>
      </c>
      <c r="G58" s="409"/>
      <c r="H58" s="409"/>
      <c r="I58" s="409"/>
      <c r="J58" s="410"/>
      <c r="K58" s="207">
        <v>0.20833333333333334</v>
      </c>
      <c r="L58" s="207">
        <v>0.88541666666666663</v>
      </c>
      <c r="M58" s="208">
        <f t="shared" ref="M58:M62" si="1">L58-K58</f>
        <v>0.67708333333333326</v>
      </c>
      <c r="N58" s="207">
        <v>8.3333333333333329E-2</v>
      </c>
      <c r="O58" s="208">
        <f t="shared" ref="O58:O62" si="2">M58-N58</f>
        <v>0.59374999999999989</v>
      </c>
      <c r="P58" s="209">
        <f t="shared" ref="P58:P62" si="3">IF(E58=$P$55,O58,0)</f>
        <v>0</v>
      </c>
      <c r="Q58" s="209">
        <f t="shared" ref="Q58:Q62" si="4">IF(E58=$Q$55,O58,0)</f>
        <v>0</v>
      </c>
      <c r="R58" s="209">
        <f t="shared" ref="R58:R62" si="5">IF(E58=$R$55,O58,0)</f>
        <v>0</v>
      </c>
      <c r="S58" s="209">
        <f t="shared" ref="S58:S62" si="6">IF(E58=$S$55,O58,0)</f>
        <v>0</v>
      </c>
      <c r="T58" s="209">
        <f t="shared" ref="T58:T62" si="7">IF(E58=$T$55,O58,0)</f>
        <v>0.59374999999999989</v>
      </c>
      <c r="U58" s="209">
        <f t="shared" ref="U58:U62" si="8">IF(E58=$U$55,O58,0)</f>
        <v>0</v>
      </c>
      <c r="V58" s="195"/>
    </row>
    <row r="59" spans="3:22" s="143" customFormat="1" ht="72" customHeight="1">
      <c r="C59" s="407">
        <v>44624</v>
      </c>
      <c r="D59" s="407"/>
      <c r="E59" s="206" t="s">
        <v>59</v>
      </c>
      <c r="F59" s="408" t="s">
        <v>134</v>
      </c>
      <c r="G59" s="409"/>
      <c r="H59" s="409"/>
      <c r="I59" s="409"/>
      <c r="J59" s="410"/>
      <c r="K59" s="207">
        <v>0.29166666666666669</v>
      </c>
      <c r="L59" s="207">
        <v>0.95833333333333337</v>
      </c>
      <c r="M59" s="208">
        <f t="shared" si="1"/>
        <v>0.66666666666666674</v>
      </c>
      <c r="N59" s="207"/>
      <c r="O59" s="208">
        <f t="shared" si="2"/>
        <v>0.66666666666666674</v>
      </c>
      <c r="P59" s="209">
        <f t="shared" si="3"/>
        <v>0</v>
      </c>
      <c r="Q59" s="209">
        <f t="shared" si="4"/>
        <v>0</v>
      </c>
      <c r="R59" s="209">
        <f t="shared" si="5"/>
        <v>0</v>
      </c>
      <c r="S59" s="209">
        <f t="shared" si="6"/>
        <v>0.66666666666666674</v>
      </c>
      <c r="T59" s="209">
        <f t="shared" si="7"/>
        <v>0</v>
      </c>
      <c r="U59" s="209">
        <f t="shared" si="8"/>
        <v>0</v>
      </c>
      <c r="V59" s="195"/>
    </row>
    <row r="60" spans="3:22" s="143" customFormat="1" ht="72" customHeight="1">
      <c r="C60" s="407">
        <v>44625</v>
      </c>
      <c r="D60" s="407"/>
      <c r="E60" s="206" t="s">
        <v>58</v>
      </c>
      <c r="F60" s="408"/>
      <c r="G60" s="409"/>
      <c r="H60" s="409"/>
      <c r="I60" s="409"/>
      <c r="J60" s="410"/>
      <c r="K60" s="207"/>
      <c r="L60" s="207"/>
      <c r="M60" s="208">
        <f t="shared" si="1"/>
        <v>0</v>
      </c>
      <c r="N60" s="207"/>
      <c r="O60" s="208">
        <f t="shared" si="2"/>
        <v>0</v>
      </c>
      <c r="P60" s="209">
        <f t="shared" si="3"/>
        <v>0</v>
      </c>
      <c r="Q60" s="209">
        <f t="shared" si="4"/>
        <v>0</v>
      </c>
      <c r="R60" s="209">
        <f t="shared" si="5"/>
        <v>0</v>
      </c>
      <c r="S60" s="209">
        <f t="shared" si="6"/>
        <v>0</v>
      </c>
      <c r="T60" s="209">
        <f t="shared" si="7"/>
        <v>0</v>
      </c>
      <c r="U60" s="209">
        <f t="shared" si="8"/>
        <v>0</v>
      </c>
      <c r="V60" s="195"/>
    </row>
    <row r="61" spans="3:22" s="143" customFormat="1" ht="72" customHeight="1">
      <c r="C61" s="407"/>
      <c r="D61" s="407"/>
      <c r="E61" s="206"/>
      <c r="F61" s="408"/>
      <c r="G61" s="409"/>
      <c r="H61" s="409"/>
      <c r="I61" s="409"/>
      <c r="J61" s="410"/>
      <c r="K61" s="207"/>
      <c r="L61" s="207"/>
      <c r="M61" s="208">
        <f t="shared" si="1"/>
        <v>0</v>
      </c>
      <c r="N61" s="207"/>
      <c r="O61" s="208">
        <f t="shared" si="2"/>
        <v>0</v>
      </c>
      <c r="P61" s="209">
        <f t="shared" si="3"/>
        <v>0</v>
      </c>
      <c r="Q61" s="209">
        <f t="shared" si="4"/>
        <v>0</v>
      </c>
      <c r="R61" s="209">
        <f t="shared" si="5"/>
        <v>0</v>
      </c>
      <c r="S61" s="209">
        <f t="shared" si="6"/>
        <v>0</v>
      </c>
      <c r="T61" s="209">
        <f t="shared" si="7"/>
        <v>0</v>
      </c>
      <c r="U61" s="209">
        <f t="shared" si="8"/>
        <v>0</v>
      </c>
      <c r="V61" s="195"/>
    </row>
    <row r="62" spans="3:22" s="143" customFormat="1" ht="72" customHeight="1">
      <c r="C62" s="407"/>
      <c r="D62" s="407"/>
      <c r="E62" s="206"/>
      <c r="F62" s="411"/>
      <c r="G62" s="412"/>
      <c r="H62" s="412"/>
      <c r="I62" s="412"/>
      <c r="J62" s="413"/>
      <c r="K62" s="207"/>
      <c r="L62" s="207"/>
      <c r="M62" s="208">
        <f t="shared" si="1"/>
        <v>0</v>
      </c>
      <c r="N62" s="207"/>
      <c r="O62" s="208">
        <f t="shared" si="2"/>
        <v>0</v>
      </c>
      <c r="P62" s="209">
        <f t="shared" si="3"/>
        <v>0</v>
      </c>
      <c r="Q62" s="209">
        <f t="shared" si="4"/>
        <v>0</v>
      </c>
      <c r="R62" s="209">
        <f t="shared" si="5"/>
        <v>0</v>
      </c>
      <c r="S62" s="209">
        <f t="shared" si="6"/>
        <v>0</v>
      </c>
      <c r="T62" s="209">
        <f t="shared" si="7"/>
        <v>0</v>
      </c>
      <c r="U62" s="209">
        <f t="shared" si="8"/>
        <v>0</v>
      </c>
      <c r="V62" s="195"/>
    </row>
    <row r="63" spans="3:22" s="199" customFormat="1" ht="40.5" customHeight="1">
      <c r="C63" s="196"/>
      <c r="D63" s="196"/>
      <c r="E63" s="196"/>
      <c r="F63" s="196"/>
      <c r="G63" s="196"/>
      <c r="H63" s="196"/>
      <c r="I63" s="196"/>
      <c r="J63" s="196"/>
      <c r="K63" s="383" t="s">
        <v>66</v>
      </c>
      <c r="L63" s="385"/>
      <c r="M63" s="197">
        <f t="shared" ref="M63:U63" si="9">SUM(M57:M62)</f>
        <v>1.34375</v>
      </c>
      <c r="N63" s="197">
        <f t="shared" si="9"/>
        <v>8.3333333333333329E-2</v>
      </c>
      <c r="O63" s="197">
        <f t="shared" si="9"/>
        <v>1.2604166666666665</v>
      </c>
      <c r="P63" s="197">
        <f t="shared" si="9"/>
        <v>0</v>
      </c>
      <c r="Q63" s="197">
        <f t="shared" si="9"/>
        <v>0</v>
      </c>
      <c r="R63" s="197">
        <f t="shared" si="9"/>
        <v>0</v>
      </c>
      <c r="S63" s="197">
        <f t="shared" si="9"/>
        <v>0.66666666666666674</v>
      </c>
      <c r="T63" s="197">
        <f t="shared" si="9"/>
        <v>0.59374999999999989</v>
      </c>
      <c r="U63" s="197">
        <f t="shared" si="9"/>
        <v>0</v>
      </c>
      <c r="V63" s="198"/>
    </row>
    <row r="64" spans="3:22" s="142" customFormat="1" ht="20.25">
      <c r="C64" s="144"/>
      <c r="D64" s="144"/>
      <c r="E64" s="144"/>
      <c r="F64" s="144"/>
      <c r="G64" s="144"/>
      <c r="H64" s="144"/>
      <c r="I64" s="144"/>
      <c r="J64" s="144"/>
      <c r="K64" s="166"/>
      <c r="L64" s="166"/>
      <c r="M64" s="167"/>
      <c r="N64" s="167"/>
      <c r="O64" s="167"/>
      <c r="P64" s="167"/>
      <c r="Q64" s="167"/>
      <c r="R64" s="167"/>
    </row>
    <row r="65" spans="3:21" s="142" customFormat="1" ht="20.25">
      <c r="C65" s="386"/>
      <c r="D65" s="386"/>
      <c r="E65" s="386"/>
      <c r="F65" s="386"/>
      <c r="G65" s="386"/>
      <c r="H65" s="386"/>
      <c r="I65" s="386"/>
      <c r="J65" s="386"/>
      <c r="K65" s="386"/>
      <c r="L65" s="386"/>
      <c r="M65" s="386"/>
      <c r="N65" s="386"/>
      <c r="O65" s="386"/>
      <c r="P65" s="386"/>
      <c r="Q65" s="386"/>
      <c r="R65" s="386"/>
    </row>
    <row r="66" spans="3:21" s="142" customFormat="1" ht="22.5" customHeight="1">
      <c r="C66" s="387" t="s">
        <v>46</v>
      </c>
      <c r="D66" s="388"/>
      <c r="E66" s="157"/>
      <c r="F66" s="393" t="s">
        <v>121</v>
      </c>
      <c r="G66" s="394"/>
      <c r="H66" s="394"/>
      <c r="I66" s="394"/>
      <c r="J66" s="395"/>
      <c r="K66" s="373" t="s">
        <v>48</v>
      </c>
      <c r="L66" s="402"/>
      <c r="M66" s="402"/>
      <c r="N66" s="402"/>
      <c r="O66" s="374"/>
      <c r="P66" s="404" t="s">
        <v>49</v>
      </c>
      <c r="Q66" s="405"/>
      <c r="R66" s="373" t="s">
        <v>50</v>
      </c>
      <c r="S66" s="374"/>
      <c r="T66" s="373" t="s">
        <v>51</v>
      </c>
      <c r="U66" s="374"/>
    </row>
    <row r="67" spans="3:21" s="142" customFormat="1" ht="22.5" customHeight="1">
      <c r="C67" s="389"/>
      <c r="D67" s="390"/>
      <c r="E67" s="158" t="s">
        <v>52</v>
      </c>
      <c r="F67" s="396"/>
      <c r="G67" s="397"/>
      <c r="H67" s="397"/>
      <c r="I67" s="397"/>
      <c r="J67" s="398"/>
      <c r="K67" s="375"/>
      <c r="L67" s="403"/>
      <c r="M67" s="403"/>
      <c r="N67" s="403"/>
      <c r="O67" s="376"/>
      <c r="P67" s="386"/>
      <c r="Q67" s="406"/>
      <c r="R67" s="375"/>
      <c r="S67" s="376"/>
      <c r="T67" s="375"/>
      <c r="U67" s="376"/>
    </row>
    <row r="68" spans="3:21" s="142" customFormat="1" ht="24" customHeight="1">
      <c r="C68" s="389"/>
      <c r="D68" s="390"/>
      <c r="E68" s="158" t="s">
        <v>53</v>
      </c>
      <c r="F68" s="396"/>
      <c r="G68" s="397"/>
      <c r="H68" s="397"/>
      <c r="I68" s="397"/>
      <c r="J68" s="398"/>
      <c r="K68" s="377" t="s">
        <v>38</v>
      </c>
      <c r="L68" s="378"/>
      <c r="M68" s="379" t="s">
        <v>93</v>
      </c>
      <c r="N68" s="379" t="s">
        <v>94</v>
      </c>
      <c r="O68" s="381" t="s">
        <v>95</v>
      </c>
      <c r="P68" s="159" t="s">
        <v>56</v>
      </c>
      <c r="Q68" s="160" t="s">
        <v>57</v>
      </c>
      <c r="R68" s="161" t="s">
        <v>58</v>
      </c>
      <c r="S68" s="161" t="s">
        <v>59</v>
      </c>
      <c r="T68" s="161" t="s">
        <v>60</v>
      </c>
      <c r="U68" s="161" t="s">
        <v>61</v>
      </c>
    </row>
    <row r="69" spans="3:21" s="142" customFormat="1" ht="24" customHeight="1">
      <c r="C69" s="391"/>
      <c r="D69" s="392"/>
      <c r="E69" s="162"/>
      <c r="F69" s="399"/>
      <c r="G69" s="400"/>
      <c r="H69" s="400"/>
      <c r="I69" s="400"/>
      <c r="J69" s="401"/>
      <c r="K69" s="163" t="s">
        <v>62</v>
      </c>
      <c r="L69" s="163" t="s">
        <v>63</v>
      </c>
      <c r="M69" s="380"/>
      <c r="N69" s="380"/>
      <c r="O69" s="382"/>
      <c r="P69" s="164" t="s">
        <v>64</v>
      </c>
      <c r="Q69" s="163" t="s">
        <v>45</v>
      </c>
      <c r="R69" s="163" t="s">
        <v>64</v>
      </c>
      <c r="S69" s="163" t="s">
        <v>45</v>
      </c>
      <c r="T69" s="163" t="s">
        <v>64</v>
      </c>
      <c r="U69" s="163" t="s">
        <v>45</v>
      </c>
    </row>
    <row r="70" spans="3:21" s="199" customFormat="1" ht="33" customHeight="1">
      <c r="C70" s="383" t="s">
        <v>67</v>
      </c>
      <c r="D70" s="384"/>
      <c r="E70" s="384"/>
      <c r="F70" s="384"/>
      <c r="G70" s="384"/>
      <c r="H70" s="384"/>
      <c r="I70" s="384"/>
      <c r="J70" s="384"/>
      <c r="K70" s="384"/>
      <c r="L70" s="384"/>
      <c r="M70" s="384"/>
      <c r="N70" s="384"/>
      <c r="O70" s="385"/>
      <c r="P70" s="200">
        <f>P63</f>
        <v>0</v>
      </c>
      <c r="Q70" s="200">
        <f t="shared" ref="Q70:U70" si="10">Q63</f>
        <v>0</v>
      </c>
      <c r="R70" s="200">
        <f t="shared" si="10"/>
        <v>0</v>
      </c>
      <c r="S70" s="200">
        <f t="shared" si="10"/>
        <v>0.66666666666666674</v>
      </c>
      <c r="T70" s="200">
        <f t="shared" si="10"/>
        <v>0.59374999999999989</v>
      </c>
      <c r="U70" s="200">
        <f t="shared" si="10"/>
        <v>0</v>
      </c>
    </row>
    <row r="71" spans="3:21" s="143" customFormat="1" ht="72" customHeight="1">
      <c r="C71" s="407"/>
      <c r="D71" s="407"/>
      <c r="E71" s="206"/>
      <c r="F71" s="439"/>
      <c r="G71" s="440"/>
      <c r="H71" s="440"/>
      <c r="I71" s="440"/>
      <c r="J71" s="441"/>
      <c r="K71" s="207"/>
      <c r="L71" s="207"/>
      <c r="M71" s="208">
        <f>L71-K71</f>
        <v>0</v>
      </c>
      <c r="N71" s="207"/>
      <c r="O71" s="208">
        <f>M71-N71</f>
        <v>0</v>
      </c>
      <c r="P71" s="209">
        <f t="shared" ref="P71:P88" si="11">IF(E71=$P$55,O71,0)</f>
        <v>0</v>
      </c>
      <c r="Q71" s="209">
        <f t="shared" ref="Q71:Q88" si="12">IF(E71=$Q$55,O71,0)</f>
        <v>0</v>
      </c>
      <c r="R71" s="209">
        <f t="shared" ref="R71:R88" si="13">IF(E71=$R$55,O71,0)</f>
        <v>0</v>
      </c>
      <c r="S71" s="209">
        <f t="shared" ref="S71:S88" si="14">IF(E71=$S$55,O71,0)</f>
        <v>0</v>
      </c>
      <c r="T71" s="209">
        <f t="shared" ref="T71:T88" si="15">IF(E71=$T$55,O71,0)</f>
        <v>0</v>
      </c>
      <c r="U71" s="209">
        <f t="shared" ref="U71:U88" si="16">IF(E71=$U$55,O71,0)</f>
        <v>0</v>
      </c>
    </row>
    <row r="72" spans="3:21" s="143" customFormat="1" ht="72" customHeight="1">
      <c r="C72" s="407"/>
      <c r="D72" s="407"/>
      <c r="E72" s="206"/>
      <c r="F72" s="439"/>
      <c r="G72" s="440"/>
      <c r="H72" s="440"/>
      <c r="I72" s="440"/>
      <c r="J72" s="441"/>
      <c r="K72" s="207"/>
      <c r="L72" s="207"/>
      <c r="M72" s="208">
        <f t="shared" ref="M72:M88" si="17">L72-K72</f>
        <v>0</v>
      </c>
      <c r="N72" s="207"/>
      <c r="O72" s="208">
        <f t="shared" ref="O72:O88" si="18">M72-N72</f>
        <v>0</v>
      </c>
      <c r="P72" s="209">
        <f t="shared" si="11"/>
        <v>0</v>
      </c>
      <c r="Q72" s="209">
        <f t="shared" si="12"/>
        <v>0</v>
      </c>
      <c r="R72" s="209">
        <f t="shared" si="13"/>
        <v>0</v>
      </c>
      <c r="S72" s="209">
        <f t="shared" si="14"/>
        <v>0</v>
      </c>
      <c r="T72" s="209">
        <f t="shared" si="15"/>
        <v>0</v>
      </c>
      <c r="U72" s="209">
        <f t="shared" si="16"/>
        <v>0</v>
      </c>
    </row>
    <row r="73" spans="3:21" s="143" customFormat="1" ht="72" customHeight="1">
      <c r="C73" s="407"/>
      <c r="D73" s="407"/>
      <c r="E73" s="206"/>
      <c r="F73" s="439"/>
      <c r="G73" s="440"/>
      <c r="H73" s="440"/>
      <c r="I73" s="440"/>
      <c r="J73" s="441"/>
      <c r="K73" s="207"/>
      <c r="L73" s="207"/>
      <c r="M73" s="208">
        <f t="shared" si="17"/>
        <v>0</v>
      </c>
      <c r="N73" s="207"/>
      <c r="O73" s="208">
        <f t="shared" si="18"/>
        <v>0</v>
      </c>
      <c r="P73" s="209">
        <f t="shared" si="11"/>
        <v>0</v>
      </c>
      <c r="Q73" s="209">
        <f t="shared" si="12"/>
        <v>0</v>
      </c>
      <c r="R73" s="209">
        <f t="shared" si="13"/>
        <v>0</v>
      </c>
      <c r="S73" s="209">
        <f t="shared" si="14"/>
        <v>0</v>
      </c>
      <c r="T73" s="209">
        <f t="shared" si="15"/>
        <v>0</v>
      </c>
      <c r="U73" s="209">
        <f t="shared" si="16"/>
        <v>0</v>
      </c>
    </row>
    <row r="74" spans="3:21" s="143" customFormat="1" ht="72" customHeight="1">
      <c r="C74" s="371"/>
      <c r="D74" s="372"/>
      <c r="E74" s="206"/>
      <c r="F74" s="210"/>
      <c r="G74" s="211"/>
      <c r="H74" s="211"/>
      <c r="I74" s="211"/>
      <c r="J74" s="212"/>
      <c r="K74" s="207"/>
      <c r="L74" s="207"/>
      <c r="M74" s="208">
        <f t="shared" si="17"/>
        <v>0</v>
      </c>
      <c r="N74" s="207"/>
      <c r="O74" s="208">
        <f t="shared" si="18"/>
        <v>0</v>
      </c>
      <c r="P74" s="209">
        <f t="shared" si="11"/>
        <v>0</v>
      </c>
      <c r="Q74" s="209">
        <f t="shared" si="12"/>
        <v>0</v>
      </c>
      <c r="R74" s="209">
        <f t="shared" si="13"/>
        <v>0</v>
      </c>
      <c r="S74" s="209">
        <f t="shared" si="14"/>
        <v>0</v>
      </c>
      <c r="T74" s="209">
        <f t="shared" si="15"/>
        <v>0</v>
      </c>
      <c r="U74" s="209">
        <f t="shared" si="16"/>
        <v>0</v>
      </c>
    </row>
    <row r="75" spans="3:21" s="143" customFormat="1" ht="72" customHeight="1">
      <c r="C75" s="371"/>
      <c r="D75" s="372"/>
      <c r="E75" s="206"/>
      <c r="F75" s="210"/>
      <c r="G75" s="211"/>
      <c r="H75" s="211"/>
      <c r="I75" s="211"/>
      <c r="J75" s="212"/>
      <c r="K75" s="207"/>
      <c r="L75" s="207"/>
      <c r="M75" s="208">
        <f t="shared" si="17"/>
        <v>0</v>
      </c>
      <c r="N75" s="207"/>
      <c r="O75" s="208">
        <f t="shared" si="18"/>
        <v>0</v>
      </c>
      <c r="P75" s="209">
        <f t="shared" si="11"/>
        <v>0</v>
      </c>
      <c r="Q75" s="209">
        <f t="shared" si="12"/>
        <v>0</v>
      </c>
      <c r="R75" s="209">
        <f t="shared" si="13"/>
        <v>0</v>
      </c>
      <c r="S75" s="209">
        <f t="shared" si="14"/>
        <v>0</v>
      </c>
      <c r="T75" s="209">
        <f t="shared" si="15"/>
        <v>0</v>
      </c>
      <c r="U75" s="209">
        <f t="shared" si="16"/>
        <v>0</v>
      </c>
    </row>
    <row r="76" spans="3:21" s="143" customFormat="1" ht="72" customHeight="1">
      <c r="C76" s="371"/>
      <c r="D76" s="372"/>
      <c r="E76" s="206"/>
      <c r="F76" s="210"/>
      <c r="G76" s="211"/>
      <c r="H76" s="211"/>
      <c r="I76" s="211"/>
      <c r="J76" s="212"/>
      <c r="K76" s="207"/>
      <c r="L76" s="207"/>
      <c r="M76" s="208">
        <f t="shared" si="17"/>
        <v>0</v>
      </c>
      <c r="N76" s="207"/>
      <c r="O76" s="208">
        <f t="shared" si="18"/>
        <v>0</v>
      </c>
      <c r="P76" s="209">
        <f t="shared" si="11"/>
        <v>0</v>
      </c>
      <c r="Q76" s="209">
        <f t="shared" si="12"/>
        <v>0</v>
      </c>
      <c r="R76" s="209">
        <f t="shared" si="13"/>
        <v>0</v>
      </c>
      <c r="S76" s="209">
        <f t="shared" si="14"/>
        <v>0</v>
      </c>
      <c r="T76" s="209">
        <f t="shared" si="15"/>
        <v>0</v>
      </c>
      <c r="U76" s="209">
        <f t="shared" si="16"/>
        <v>0</v>
      </c>
    </row>
    <row r="77" spans="3:21" s="143" customFormat="1" ht="72" customHeight="1">
      <c r="C77" s="371"/>
      <c r="D77" s="372"/>
      <c r="E77" s="206"/>
      <c r="F77" s="210"/>
      <c r="G77" s="211"/>
      <c r="H77" s="211"/>
      <c r="I77" s="211"/>
      <c r="J77" s="212"/>
      <c r="K77" s="207"/>
      <c r="L77" s="207"/>
      <c r="M77" s="208">
        <f t="shared" si="17"/>
        <v>0</v>
      </c>
      <c r="N77" s="207"/>
      <c r="O77" s="208">
        <f t="shared" si="18"/>
        <v>0</v>
      </c>
      <c r="P77" s="209">
        <f t="shared" si="11"/>
        <v>0</v>
      </c>
      <c r="Q77" s="209">
        <f t="shared" si="12"/>
        <v>0</v>
      </c>
      <c r="R77" s="209">
        <f t="shared" si="13"/>
        <v>0</v>
      </c>
      <c r="S77" s="209">
        <f t="shared" si="14"/>
        <v>0</v>
      </c>
      <c r="T77" s="209">
        <f t="shared" si="15"/>
        <v>0</v>
      </c>
      <c r="U77" s="209">
        <f t="shared" si="16"/>
        <v>0</v>
      </c>
    </row>
    <row r="78" spans="3:21" s="143" customFormat="1" ht="72" customHeight="1">
      <c r="C78" s="371"/>
      <c r="D78" s="372"/>
      <c r="E78" s="206"/>
      <c r="F78" s="210"/>
      <c r="G78" s="211"/>
      <c r="H78" s="211"/>
      <c r="I78" s="211"/>
      <c r="J78" s="212"/>
      <c r="K78" s="207"/>
      <c r="L78" s="207"/>
      <c r="M78" s="208">
        <f t="shared" si="17"/>
        <v>0</v>
      </c>
      <c r="N78" s="207"/>
      <c r="O78" s="208">
        <f t="shared" si="18"/>
        <v>0</v>
      </c>
      <c r="P78" s="209">
        <f t="shared" si="11"/>
        <v>0</v>
      </c>
      <c r="Q78" s="209">
        <f t="shared" si="12"/>
        <v>0</v>
      </c>
      <c r="R78" s="209">
        <f t="shared" si="13"/>
        <v>0</v>
      </c>
      <c r="S78" s="209">
        <f t="shared" si="14"/>
        <v>0</v>
      </c>
      <c r="T78" s="209">
        <f t="shared" si="15"/>
        <v>0</v>
      </c>
      <c r="U78" s="209">
        <f t="shared" si="16"/>
        <v>0</v>
      </c>
    </row>
    <row r="79" spans="3:21" s="143" customFormat="1" ht="72" customHeight="1">
      <c r="C79" s="213"/>
      <c r="D79" s="214"/>
      <c r="E79" s="206"/>
      <c r="F79" s="210"/>
      <c r="G79" s="211"/>
      <c r="H79" s="211"/>
      <c r="I79" s="211"/>
      <c r="J79" s="212"/>
      <c r="K79" s="207"/>
      <c r="L79" s="207"/>
      <c r="M79" s="208">
        <f t="shared" si="17"/>
        <v>0</v>
      </c>
      <c r="N79" s="207"/>
      <c r="O79" s="208">
        <f t="shared" si="18"/>
        <v>0</v>
      </c>
      <c r="P79" s="209">
        <f t="shared" si="11"/>
        <v>0</v>
      </c>
      <c r="Q79" s="209">
        <f t="shared" si="12"/>
        <v>0</v>
      </c>
      <c r="R79" s="209">
        <f t="shared" si="13"/>
        <v>0</v>
      </c>
      <c r="S79" s="209">
        <f t="shared" si="14"/>
        <v>0</v>
      </c>
      <c r="T79" s="209">
        <f t="shared" si="15"/>
        <v>0</v>
      </c>
      <c r="U79" s="209">
        <f t="shared" si="16"/>
        <v>0</v>
      </c>
    </row>
    <row r="80" spans="3:21" s="143" customFormat="1" ht="72" customHeight="1">
      <c r="C80" s="213"/>
      <c r="D80" s="214"/>
      <c r="E80" s="206"/>
      <c r="F80" s="210"/>
      <c r="G80" s="211"/>
      <c r="H80" s="211"/>
      <c r="I80" s="211"/>
      <c r="J80" s="212"/>
      <c r="K80" s="207"/>
      <c r="L80" s="207"/>
      <c r="M80" s="208">
        <f t="shared" si="17"/>
        <v>0</v>
      </c>
      <c r="N80" s="207"/>
      <c r="O80" s="208">
        <f t="shared" si="18"/>
        <v>0</v>
      </c>
      <c r="P80" s="209">
        <f t="shared" si="11"/>
        <v>0</v>
      </c>
      <c r="Q80" s="209">
        <f t="shared" si="12"/>
        <v>0</v>
      </c>
      <c r="R80" s="209">
        <f t="shared" si="13"/>
        <v>0</v>
      </c>
      <c r="S80" s="209">
        <f t="shared" si="14"/>
        <v>0</v>
      </c>
      <c r="T80" s="209">
        <f t="shared" si="15"/>
        <v>0</v>
      </c>
      <c r="U80" s="209">
        <f t="shared" si="16"/>
        <v>0</v>
      </c>
    </row>
    <row r="81" spans="3:21" s="143" customFormat="1" ht="72" customHeight="1">
      <c r="C81" s="213"/>
      <c r="D81" s="214"/>
      <c r="E81" s="206"/>
      <c r="F81" s="210"/>
      <c r="G81" s="211"/>
      <c r="H81" s="211"/>
      <c r="I81" s="211"/>
      <c r="J81" s="212"/>
      <c r="K81" s="207"/>
      <c r="L81" s="207"/>
      <c r="M81" s="208">
        <f t="shared" si="17"/>
        <v>0</v>
      </c>
      <c r="N81" s="207"/>
      <c r="O81" s="208">
        <f t="shared" si="18"/>
        <v>0</v>
      </c>
      <c r="P81" s="209">
        <f t="shared" si="11"/>
        <v>0</v>
      </c>
      <c r="Q81" s="209">
        <f t="shared" si="12"/>
        <v>0</v>
      </c>
      <c r="R81" s="209">
        <f t="shared" si="13"/>
        <v>0</v>
      </c>
      <c r="S81" s="209">
        <f t="shared" si="14"/>
        <v>0</v>
      </c>
      <c r="T81" s="209">
        <f t="shared" si="15"/>
        <v>0</v>
      </c>
      <c r="U81" s="209">
        <f t="shared" si="16"/>
        <v>0</v>
      </c>
    </row>
    <row r="82" spans="3:21" s="143" customFormat="1" ht="72" customHeight="1">
      <c r="C82" s="213"/>
      <c r="D82" s="214"/>
      <c r="E82" s="206"/>
      <c r="F82" s="210"/>
      <c r="G82" s="211"/>
      <c r="H82" s="211"/>
      <c r="I82" s="211"/>
      <c r="J82" s="212"/>
      <c r="K82" s="207"/>
      <c r="L82" s="207"/>
      <c r="M82" s="208">
        <f t="shared" si="17"/>
        <v>0</v>
      </c>
      <c r="N82" s="207"/>
      <c r="O82" s="208">
        <f t="shared" si="18"/>
        <v>0</v>
      </c>
      <c r="P82" s="209">
        <f t="shared" si="11"/>
        <v>0</v>
      </c>
      <c r="Q82" s="209">
        <f t="shared" si="12"/>
        <v>0</v>
      </c>
      <c r="R82" s="209">
        <f t="shared" si="13"/>
        <v>0</v>
      </c>
      <c r="S82" s="209">
        <f t="shared" si="14"/>
        <v>0</v>
      </c>
      <c r="T82" s="209">
        <f t="shared" si="15"/>
        <v>0</v>
      </c>
      <c r="U82" s="209">
        <f t="shared" si="16"/>
        <v>0</v>
      </c>
    </row>
    <row r="83" spans="3:21" s="143" customFormat="1" ht="72" customHeight="1">
      <c r="C83" s="213"/>
      <c r="D83" s="214"/>
      <c r="E83" s="206"/>
      <c r="F83" s="210"/>
      <c r="G83" s="211"/>
      <c r="H83" s="211"/>
      <c r="I83" s="211"/>
      <c r="J83" s="212"/>
      <c r="K83" s="207"/>
      <c r="L83" s="207"/>
      <c r="M83" s="208">
        <f t="shared" si="17"/>
        <v>0</v>
      </c>
      <c r="N83" s="207"/>
      <c r="O83" s="208">
        <f t="shared" si="18"/>
        <v>0</v>
      </c>
      <c r="P83" s="209">
        <f t="shared" si="11"/>
        <v>0</v>
      </c>
      <c r="Q83" s="209">
        <f t="shared" si="12"/>
        <v>0</v>
      </c>
      <c r="R83" s="209">
        <f t="shared" si="13"/>
        <v>0</v>
      </c>
      <c r="S83" s="209">
        <f t="shared" si="14"/>
        <v>0</v>
      </c>
      <c r="T83" s="209">
        <f t="shared" si="15"/>
        <v>0</v>
      </c>
      <c r="U83" s="209">
        <f t="shared" si="16"/>
        <v>0</v>
      </c>
    </row>
    <row r="84" spans="3:21" s="143" customFormat="1" ht="72" customHeight="1">
      <c r="C84" s="213"/>
      <c r="D84" s="214"/>
      <c r="E84" s="206"/>
      <c r="F84" s="210"/>
      <c r="G84" s="211"/>
      <c r="H84" s="211"/>
      <c r="I84" s="211"/>
      <c r="J84" s="212"/>
      <c r="K84" s="207"/>
      <c r="L84" s="207"/>
      <c r="M84" s="208">
        <f t="shared" si="17"/>
        <v>0</v>
      </c>
      <c r="N84" s="207"/>
      <c r="O84" s="208">
        <f t="shared" si="18"/>
        <v>0</v>
      </c>
      <c r="P84" s="209">
        <f t="shared" si="11"/>
        <v>0</v>
      </c>
      <c r="Q84" s="209">
        <f t="shared" si="12"/>
        <v>0</v>
      </c>
      <c r="R84" s="209">
        <f t="shared" si="13"/>
        <v>0</v>
      </c>
      <c r="S84" s="209">
        <f t="shared" si="14"/>
        <v>0</v>
      </c>
      <c r="T84" s="209">
        <f t="shared" si="15"/>
        <v>0</v>
      </c>
      <c r="U84" s="209">
        <f t="shared" si="16"/>
        <v>0</v>
      </c>
    </row>
    <row r="85" spans="3:21" s="143" customFormat="1" ht="72" customHeight="1">
      <c r="C85" s="213"/>
      <c r="D85" s="214"/>
      <c r="E85" s="206"/>
      <c r="F85" s="210"/>
      <c r="G85" s="211"/>
      <c r="H85" s="211"/>
      <c r="I85" s="211"/>
      <c r="J85" s="212"/>
      <c r="K85" s="207"/>
      <c r="L85" s="207"/>
      <c r="M85" s="208">
        <f t="shared" si="17"/>
        <v>0</v>
      </c>
      <c r="N85" s="207"/>
      <c r="O85" s="208">
        <f t="shared" si="18"/>
        <v>0</v>
      </c>
      <c r="P85" s="209">
        <f t="shared" si="11"/>
        <v>0</v>
      </c>
      <c r="Q85" s="209">
        <f t="shared" si="12"/>
        <v>0</v>
      </c>
      <c r="R85" s="209">
        <f t="shared" si="13"/>
        <v>0</v>
      </c>
      <c r="S85" s="209">
        <f t="shared" si="14"/>
        <v>0</v>
      </c>
      <c r="T85" s="209">
        <f t="shared" si="15"/>
        <v>0</v>
      </c>
      <c r="U85" s="209">
        <f t="shared" si="16"/>
        <v>0</v>
      </c>
    </row>
    <row r="86" spans="3:21" s="143" customFormat="1" ht="72" customHeight="1">
      <c r="C86" s="213"/>
      <c r="D86" s="214"/>
      <c r="E86" s="206"/>
      <c r="F86" s="210"/>
      <c r="G86" s="211"/>
      <c r="H86" s="211"/>
      <c r="I86" s="211"/>
      <c r="J86" s="212"/>
      <c r="K86" s="207"/>
      <c r="L86" s="207"/>
      <c r="M86" s="208">
        <f t="shared" si="17"/>
        <v>0</v>
      </c>
      <c r="N86" s="207"/>
      <c r="O86" s="208">
        <f t="shared" si="18"/>
        <v>0</v>
      </c>
      <c r="P86" s="209">
        <f t="shared" si="11"/>
        <v>0</v>
      </c>
      <c r="Q86" s="209">
        <f t="shared" si="12"/>
        <v>0</v>
      </c>
      <c r="R86" s="209">
        <f t="shared" si="13"/>
        <v>0</v>
      </c>
      <c r="S86" s="209">
        <f t="shared" si="14"/>
        <v>0</v>
      </c>
      <c r="T86" s="209">
        <f t="shared" si="15"/>
        <v>0</v>
      </c>
      <c r="U86" s="209">
        <f t="shared" si="16"/>
        <v>0</v>
      </c>
    </row>
    <row r="87" spans="3:21" s="143" customFormat="1" ht="72" customHeight="1">
      <c r="C87" s="213"/>
      <c r="D87" s="214"/>
      <c r="E87" s="206"/>
      <c r="F87" s="210"/>
      <c r="G87" s="211"/>
      <c r="H87" s="211"/>
      <c r="I87" s="211"/>
      <c r="J87" s="212"/>
      <c r="K87" s="207"/>
      <c r="L87" s="207"/>
      <c r="M87" s="208">
        <f t="shared" si="17"/>
        <v>0</v>
      </c>
      <c r="N87" s="207"/>
      <c r="O87" s="208">
        <f t="shared" si="18"/>
        <v>0</v>
      </c>
      <c r="P87" s="209">
        <f t="shared" si="11"/>
        <v>0</v>
      </c>
      <c r="Q87" s="209">
        <f t="shared" si="12"/>
        <v>0</v>
      </c>
      <c r="R87" s="209">
        <f t="shared" si="13"/>
        <v>0</v>
      </c>
      <c r="S87" s="209">
        <f t="shared" si="14"/>
        <v>0</v>
      </c>
      <c r="T87" s="209">
        <f t="shared" si="15"/>
        <v>0</v>
      </c>
      <c r="U87" s="209">
        <f t="shared" si="16"/>
        <v>0</v>
      </c>
    </row>
    <row r="88" spans="3:21" s="143" customFormat="1" ht="72" customHeight="1">
      <c r="C88" s="213"/>
      <c r="D88" s="214"/>
      <c r="E88" s="206"/>
      <c r="F88" s="210"/>
      <c r="G88" s="211"/>
      <c r="H88" s="211"/>
      <c r="I88" s="211"/>
      <c r="J88" s="212"/>
      <c r="K88" s="207"/>
      <c r="L88" s="207"/>
      <c r="M88" s="208">
        <f t="shared" si="17"/>
        <v>0</v>
      </c>
      <c r="N88" s="207"/>
      <c r="O88" s="208">
        <f t="shared" si="18"/>
        <v>0</v>
      </c>
      <c r="P88" s="209">
        <f t="shared" si="11"/>
        <v>0</v>
      </c>
      <c r="Q88" s="209">
        <f t="shared" si="12"/>
        <v>0</v>
      </c>
      <c r="R88" s="209">
        <f t="shared" si="13"/>
        <v>0</v>
      </c>
      <c r="S88" s="209">
        <f t="shared" si="14"/>
        <v>0</v>
      </c>
      <c r="T88" s="209">
        <f t="shared" si="15"/>
        <v>0</v>
      </c>
      <c r="U88" s="209">
        <f t="shared" si="16"/>
        <v>0</v>
      </c>
    </row>
    <row r="89" spans="3:21" s="199" customFormat="1" ht="33" customHeight="1">
      <c r="C89" s="196"/>
      <c r="D89" s="196"/>
      <c r="E89" s="196"/>
      <c r="F89" s="365" t="s">
        <v>68</v>
      </c>
      <c r="G89" s="366"/>
      <c r="H89" s="366"/>
      <c r="I89" s="366"/>
      <c r="J89" s="366"/>
      <c r="K89" s="366"/>
      <c r="L89" s="366"/>
      <c r="M89" s="366"/>
      <c r="N89" s="366"/>
      <c r="O89" s="367"/>
      <c r="P89" s="201">
        <f t="shared" ref="P89:U89" si="19">SUM(P70:P88)</f>
        <v>0</v>
      </c>
      <c r="Q89" s="201">
        <f t="shared" si="19"/>
        <v>0</v>
      </c>
      <c r="R89" s="201">
        <f t="shared" si="19"/>
        <v>0</v>
      </c>
      <c r="S89" s="201">
        <f t="shared" si="19"/>
        <v>0.66666666666666674</v>
      </c>
      <c r="T89" s="201">
        <f t="shared" si="19"/>
        <v>0.59374999999999989</v>
      </c>
      <c r="U89" s="201">
        <f t="shared" si="19"/>
        <v>0</v>
      </c>
    </row>
    <row r="90" spans="3:21" s="199" customFormat="1" ht="33" customHeight="1">
      <c r="C90" s="196"/>
      <c r="D90" s="196"/>
      <c r="E90" s="196"/>
      <c r="F90" s="365" t="s">
        <v>69</v>
      </c>
      <c r="G90" s="366"/>
      <c r="H90" s="366"/>
      <c r="I90" s="366"/>
      <c r="J90" s="366"/>
      <c r="K90" s="366"/>
      <c r="L90" s="366"/>
      <c r="M90" s="366"/>
      <c r="N90" s="366"/>
      <c r="O90" s="367"/>
      <c r="P90" s="244">
        <f>P89*24</f>
        <v>0</v>
      </c>
      <c r="Q90" s="244">
        <f>Q89*24</f>
        <v>0</v>
      </c>
      <c r="R90" s="244">
        <f t="shared" ref="R90:U90" si="20">R89*24</f>
        <v>0</v>
      </c>
      <c r="S90" s="244">
        <f t="shared" si="20"/>
        <v>16</v>
      </c>
      <c r="T90" s="244">
        <f t="shared" si="20"/>
        <v>14.249999999999996</v>
      </c>
      <c r="U90" s="244">
        <f t="shared" si="20"/>
        <v>0</v>
      </c>
    </row>
    <row r="91" spans="3:21" s="199" customFormat="1" ht="33" customHeight="1">
      <c r="C91" s="196"/>
      <c r="D91" s="196"/>
      <c r="E91" s="196"/>
      <c r="F91" s="365" t="s">
        <v>70</v>
      </c>
      <c r="G91" s="366"/>
      <c r="H91" s="366"/>
      <c r="I91" s="366"/>
      <c r="J91" s="366"/>
      <c r="K91" s="366"/>
      <c r="L91" s="366"/>
      <c r="M91" s="366"/>
      <c r="N91" s="366"/>
      <c r="O91" s="367"/>
      <c r="P91" s="203">
        <v>1.125</v>
      </c>
      <c r="Q91" s="203">
        <v>1.25</v>
      </c>
      <c r="R91" s="203">
        <v>1.25</v>
      </c>
      <c r="S91" s="203">
        <v>1.5</v>
      </c>
      <c r="T91" s="203">
        <v>1.75</v>
      </c>
      <c r="U91" s="203">
        <v>2</v>
      </c>
    </row>
    <row r="92" spans="3:21" s="199" customFormat="1" ht="33" customHeight="1">
      <c r="C92" s="196"/>
      <c r="D92" s="196"/>
      <c r="E92" s="196"/>
      <c r="F92" s="368" t="s">
        <v>71</v>
      </c>
      <c r="G92" s="369"/>
      <c r="H92" s="369"/>
      <c r="I92" s="369"/>
      <c r="J92" s="369"/>
      <c r="K92" s="369"/>
      <c r="L92" s="369"/>
      <c r="M92" s="369"/>
      <c r="N92" s="369"/>
      <c r="O92" s="370"/>
      <c r="P92" s="204">
        <f>P90*P91</f>
        <v>0</v>
      </c>
      <c r="Q92" s="204">
        <f>Q90*Q91</f>
        <v>0</v>
      </c>
      <c r="R92" s="204">
        <f t="shared" ref="R92:U92" si="21">R90*R91</f>
        <v>0</v>
      </c>
      <c r="S92" s="204">
        <f t="shared" si="21"/>
        <v>24</v>
      </c>
      <c r="T92" s="204">
        <f t="shared" si="21"/>
        <v>24.937499999999993</v>
      </c>
      <c r="U92" s="204">
        <f t="shared" si="21"/>
        <v>0</v>
      </c>
    </row>
    <row r="93" spans="3:21" s="142" customFormat="1" ht="20.25">
      <c r="C93" s="144"/>
      <c r="D93" s="144"/>
      <c r="E93" s="144"/>
      <c r="F93" s="144"/>
      <c r="G93" s="144"/>
      <c r="H93" s="144"/>
      <c r="I93" s="168"/>
      <c r="J93" s="144"/>
      <c r="K93" s="144"/>
      <c r="L93" s="144"/>
      <c r="M93" s="144"/>
      <c r="N93" s="144"/>
      <c r="O93" s="144"/>
      <c r="P93" s="144"/>
      <c r="Q93" s="144"/>
      <c r="R93" s="144"/>
    </row>
    <row r="94" spans="3:21" s="172" customFormat="1" ht="26.25">
      <c r="C94" s="170" t="s">
        <v>123</v>
      </c>
      <c r="D94" s="171"/>
      <c r="E94" s="171"/>
      <c r="F94" s="171"/>
      <c r="I94" s="362">
        <f>SUM($P$92:$U$92)</f>
        <v>48.937499999999993</v>
      </c>
      <c r="J94" s="362"/>
      <c r="K94" s="173" t="s">
        <v>124</v>
      </c>
      <c r="L94" s="174" t="s">
        <v>41</v>
      </c>
      <c r="M94" s="363" t="s">
        <v>125</v>
      </c>
      <c r="N94" s="363"/>
      <c r="O94" s="363"/>
      <c r="P94" s="364">
        <f>$N$18</f>
        <v>11.980830670926517</v>
      </c>
      <c r="Q94" s="364"/>
      <c r="R94" s="175" t="s">
        <v>72</v>
      </c>
      <c r="S94" s="176" t="s">
        <v>20</v>
      </c>
      <c r="T94" s="357">
        <f>$I$94*$P$94</f>
        <v>586.31190095846637</v>
      </c>
      <c r="U94" s="357"/>
    </row>
    <row r="95" spans="3:21" s="172" customFormat="1" ht="26.25">
      <c r="C95" s="358"/>
      <c r="D95" s="358"/>
      <c r="E95" s="358"/>
      <c r="F95" s="177"/>
      <c r="G95" s="177"/>
      <c r="H95" s="178"/>
      <c r="I95" s="171"/>
      <c r="J95" s="179"/>
      <c r="K95" s="171"/>
      <c r="L95" s="171"/>
      <c r="M95" s="171"/>
      <c r="N95" s="171"/>
      <c r="R95" s="171"/>
      <c r="S95" s="180"/>
      <c r="T95" s="359" t="s">
        <v>73</v>
      </c>
      <c r="U95" s="359"/>
    </row>
    <row r="96" spans="3:21" s="172" customFormat="1" ht="26.25">
      <c r="C96" s="360" t="s">
        <v>82</v>
      </c>
      <c r="D96" s="360"/>
      <c r="E96" s="360"/>
      <c r="F96" s="360"/>
      <c r="G96" s="360"/>
      <c r="H96" s="360"/>
      <c r="I96" s="360"/>
      <c r="J96" s="360"/>
      <c r="K96" s="360"/>
      <c r="L96" s="360"/>
      <c r="M96" s="360"/>
      <c r="N96" s="360"/>
      <c r="O96" s="360"/>
      <c r="P96" s="360"/>
      <c r="Q96" s="360"/>
      <c r="R96" s="360"/>
    </row>
    <row r="97" spans="3:20" s="172" customFormat="1" ht="26.25">
      <c r="C97" s="361" t="s">
        <v>74</v>
      </c>
      <c r="D97" s="361"/>
      <c r="E97" s="361"/>
      <c r="F97" s="361"/>
      <c r="G97" s="361"/>
      <c r="H97" s="361"/>
      <c r="I97" s="361"/>
      <c r="J97" s="361"/>
      <c r="K97" s="361"/>
      <c r="L97" s="361"/>
      <c r="M97" s="361"/>
      <c r="N97" s="361"/>
      <c r="O97" s="361"/>
      <c r="P97" s="361"/>
      <c r="Q97" s="361"/>
      <c r="R97" s="361"/>
    </row>
    <row r="98" spans="3:20" s="183" customFormat="1" ht="26.25">
      <c r="C98" s="181" t="s">
        <v>75</v>
      </c>
      <c r="D98" s="182"/>
      <c r="E98" s="182"/>
      <c r="F98" s="182"/>
      <c r="G98" s="182"/>
      <c r="H98" s="182"/>
      <c r="I98" s="182"/>
      <c r="J98" s="182"/>
      <c r="K98" s="182"/>
      <c r="L98" s="182"/>
      <c r="M98" s="182"/>
      <c r="N98" s="182"/>
      <c r="O98" s="182"/>
      <c r="P98" s="182"/>
      <c r="Q98" s="182"/>
      <c r="R98" s="182"/>
    </row>
    <row r="99" spans="3:20" s="183" customFormat="1" ht="26.25" customHeight="1">
      <c r="C99" s="353" t="s">
        <v>76</v>
      </c>
      <c r="D99" s="353"/>
      <c r="E99" s="353"/>
      <c r="F99" s="353"/>
      <c r="G99" s="353"/>
      <c r="H99" s="353"/>
      <c r="I99" s="353"/>
      <c r="J99" s="353"/>
      <c r="K99" s="353"/>
      <c r="L99" s="353"/>
      <c r="M99" s="353"/>
      <c r="N99" s="353"/>
      <c r="O99" s="353"/>
      <c r="P99" s="353"/>
      <c r="Q99" s="353"/>
      <c r="R99" s="353"/>
      <c r="S99" s="353"/>
      <c r="T99" s="353"/>
    </row>
    <row r="100" spans="3:20" s="183" customFormat="1" ht="26.25">
      <c r="C100" s="353"/>
      <c r="D100" s="353"/>
      <c r="E100" s="353"/>
      <c r="F100" s="353"/>
      <c r="G100" s="353"/>
      <c r="H100" s="353"/>
      <c r="I100" s="353"/>
      <c r="J100" s="353"/>
      <c r="K100" s="353"/>
      <c r="L100" s="353"/>
      <c r="M100" s="353"/>
      <c r="N100" s="353"/>
      <c r="O100" s="353"/>
      <c r="P100" s="353"/>
      <c r="Q100" s="353"/>
      <c r="R100" s="353"/>
      <c r="S100" s="353"/>
      <c r="T100" s="353"/>
    </row>
    <row r="101" spans="3:20" s="183" customFormat="1" ht="45" customHeight="1">
      <c r="C101" s="353"/>
      <c r="D101" s="353"/>
      <c r="E101" s="353"/>
      <c r="F101" s="353"/>
      <c r="G101" s="353"/>
      <c r="H101" s="353"/>
      <c r="I101" s="353"/>
      <c r="J101" s="353"/>
      <c r="K101" s="353"/>
      <c r="L101" s="353"/>
      <c r="M101" s="353"/>
      <c r="N101" s="353"/>
      <c r="O101" s="353"/>
      <c r="P101" s="353"/>
      <c r="Q101" s="353"/>
      <c r="R101" s="353"/>
      <c r="S101" s="353"/>
      <c r="T101" s="353"/>
    </row>
    <row r="102" spans="3:20" s="183" customFormat="1" ht="26.25">
      <c r="C102" s="182"/>
      <c r="D102" s="182"/>
      <c r="E102" s="182"/>
      <c r="F102" s="182"/>
      <c r="G102" s="182"/>
      <c r="H102" s="182"/>
      <c r="I102" s="182"/>
      <c r="J102" s="182"/>
      <c r="K102" s="182"/>
      <c r="L102" s="182"/>
      <c r="M102" s="182"/>
      <c r="N102" s="182"/>
      <c r="O102" s="182"/>
      <c r="P102" s="182"/>
      <c r="Q102" s="182"/>
      <c r="R102" s="182"/>
    </row>
    <row r="103" spans="3:20" s="183" customFormat="1" ht="26.25">
      <c r="C103" s="182"/>
      <c r="D103" s="182"/>
      <c r="E103" s="182"/>
      <c r="F103" s="184"/>
      <c r="G103" s="184"/>
      <c r="H103" s="184"/>
      <c r="I103" s="182"/>
      <c r="J103" s="182"/>
      <c r="K103" s="182"/>
      <c r="L103" s="182"/>
      <c r="M103" s="182"/>
      <c r="N103" s="184"/>
      <c r="O103" s="184"/>
      <c r="P103" s="184"/>
      <c r="Q103" s="184"/>
      <c r="R103" s="184"/>
    </row>
    <row r="104" spans="3:20" s="183" customFormat="1" ht="26.25">
      <c r="C104" s="182" t="s">
        <v>77</v>
      </c>
      <c r="D104" s="354">
        <v>41153</v>
      </c>
      <c r="E104" s="354"/>
      <c r="F104" s="182"/>
      <c r="G104" s="182"/>
      <c r="H104" s="185"/>
      <c r="I104" s="182"/>
      <c r="J104" s="182"/>
      <c r="K104" s="182"/>
      <c r="L104" s="182"/>
      <c r="M104" s="182"/>
      <c r="N104" s="355"/>
      <c r="O104" s="355"/>
      <c r="P104" s="355"/>
      <c r="Q104" s="355"/>
      <c r="R104" s="355"/>
      <c r="S104" s="355"/>
      <c r="T104" s="355"/>
    </row>
    <row r="105" spans="3:20" s="183" customFormat="1" ht="26.25">
      <c r="C105" s="182"/>
      <c r="D105" s="182"/>
      <c r="E105" s="182"/>
      <c r="F105" s="182"/>
      <c r="G105" s="182"/>
      <c r="H105" s="182"/>
      <c r="I105" s="182"/>
      <c r="J105" s="182"/>
      <c r="K105" s="182"/>
      <c r="L105" s="182"/>
      <c r="M105" s="182"/>
      <c r="N105" s="351" t="s">
        <v>78</v>
      </c>
      <c r="O105" s="351"/>
      <c r="P105" s="351"/>
      <c r="Q105" s="351"/>
      <c r="R105" s="351"/>
      <c r="S105" s="351"/>
      <c r="T105" s="351"/>
    </row>
    <row r="106" spans="3:20" s="183" customFormat="1" ht="26.25">
      <c r="C106" s="182"/>
      <c r="D106" s="182"/>
      <c r="E106" s="182"/>
      <c r="F106" s="182"/>
      <c r="G106" s="182"/>
      <c r="H106" s="182"/>
      <c r="I106" s="182"/>
      <c r="J106" s="182"/>
      <c r="K106" s="182"/>
      <c r="L106" s="182"/>
      <c r="M106" s="182"/>
      <c r="N106" s="182"/>
      <c r="O106" s="182"/>
      <c r="P106" s="182"/>
      <c r="Q106" s="182"/>
      <c r="R106" s="182"/>
    </row>
    <row r="107" spans="3:20" s="183" customFormat="1" ht="26.25">
      <c r="C107" s="181" t="s">
        <v>79</v>
      </c>
      <c r="D107" s="182"/>
      <c r="E107" s="182"/>
      <c r="F107" s="182"/>
      <c r="G107" s="182"/>
      <c r="H107" s="182"/>
      <c r="I107" s="182"/>
      <c r="J107" s="182"/>
      <c r="K107" s="182"/>
      <c r="L107" s="182"/>
      <c r="M107" s="182"/>
      <c r="N107" s="182"/>
      <c r="O107" s="182"/>
      <c r="P107" s="182"/>
      <c r="Q107" s="182"/>
      <c r="R107" s="182"/>
    </row>
    <row r="108" spans="3:20" s="183" customFormat="1" ht="26.25" customHeight="1">
      <c r="C108" s="353" t="s">
        <v>80</v>
      </c>
      <c r="D108" s="353"/>
      <c r="E108" s="353"/>
      <c r="F108" s="353"/>
      <c r="G108" s="353"/>
      <c r="H108" s="353"/>
      <c r="I108" s="353"/>
      <c r="J108" s="353"/>
      <c r="K108" s="353"/>
      <c r="L108" s="353"/>
      <c r="M108" s="353"/>
      <c r="N108" s="353"/>
      <c r="O108" s="353"/>
      <c r="P108" s="353"/>
      <c r="Q108" s="353"/>
      <c r="R108" s="353"/>
      <c r="S108" s="353"/>
      <c r="T108" s="353"/>
    </row>
    <row r="109" spans="3:20" s="183" customFormat="1" ht="39.75" customHeight="1">
      <c r="C109" s="353"/>
      <c r="D109" s="353"/>
      <c r="E109" s="353"/>
      <c r="F109" s="353"/>
      <c r="G109" s="353"/>
      <c r="H109" s="353"/>
      <c r="I109" s="353"/>
      <c r="J109" s="353"/>
      <c r="K109" s="353"/>
      <c r="L109" s="353"/>
      <c r="M109" s="353"/>
      <c r="N109" s="353"/>
      <c r="O109" s="353"/>
      <c r="P109" s="353"/>
      <c r="Q109" s="353"/>
      <c r="R109" s="353"/>
      <c r="S109" s="353"/>
      <c r="T109" s="353"/>
    </row>
    <row r="110" spans="3:20" s="183" customFormat="1" ht="54.75" customHeight="1">
      <c r="C110" s="353"/>
      <c r="D110" s="353"/>
      <c r="E110" s="353"/>
      <c r="F110" s="353"/>
      <c r="G110" s="353"/>
      <c r="H110" s="353"/>
      <c r="I110" s="353"/>
      <c r="J110" s="353"/>
      <c r="K110" s="353"/>
      <c r="L110" s="353"/>
      <c r="M110" s="353"/>
      <c r="N110" s="353"/>
      <c r="O110" s="353"/>
      <c r="P110" s="353"/>
      <c r="Q110" s="353"/>
      <c r="R110" s="353"/>
      <c r="S110" s="353"/>
      <c r="T110" s="353"/>
    </row>
    <row r="111" spans="3:20" s="183" customFormat="1" ht="26.25">
      <c r="C111" s="186"/>
      <c r="D111" s="186"/>
      <c r="E111" s="186"/>
      <c r="F111" s="186"/>
      <c r="G111" s="186"/>
      <c r="H111" s="186"/>
      <c r="I111" s="186"/>
      <c r="J111" s="186"/>
      <c r="K111" s="186"/>
      <c r="L111" s="186"/>
      <c r="M111" s="186"/>
      <c r="N111" s="186"/>
      <c r="O111" s="186"/>
      <c r="P111" s="186"/>
      <c r="Q111" s="186"/>
      <c r="R111" s="186"/>
    </row>
    <row r="112" spans="3:20" s="183" customFormat="1" ht="26.25">
      <c r="C112" s="182"/>
      <c r="D112" s="182"/>
      <c r="E112" s="182"/>
      <c r="F112" s="184"/>
      <c r="G112" s="184"/>
      <c r="H112" s="184"/>
      <c r="I112" s="182"/>
      <c r="J112" s="182"/>
      <c r="K112" s="182"/>
      <c r="L112" s="182"/>
      <c r="M112" s="182"/>
      <c r="N112" s="184"/>
      <c r="O112" s="184"/>
      <c r="P112" s="184"/>
      <c r="Q112" s="184"/>
      <c r="R112" s="184"/>
    </row>
    <row r="113" spans="3:20" s="183" customFormat="1" ht="26.25">
      <c r="C113" s="182" t="s">
        <v>77</v>
      </c>
      <c r="D113" s="187"/>
      <c r="E113" s="187"/>
      <c r="F113" s="182"/>
      <c r="G113" s="182"/>
      <c r="H113" s="188"/>
      <c r="I113" s="182"/>
      <c r="J113" s="182"/>
      <c r="K113" s="182"/>
      <c r="L113" s="182"/>
      <c r="M113" s="182"/>
      <c r="N113" s="355"/>
      <c r="O113" s="355"/>
      <c r="P113" s="355"/>
      <c r="Q113" s="355"/>
      <c r="R113" s="355"/>
      <c r="S113" s="355"/>
      <c r="T113" s="355"/>
    </row>
    <row r="114" spans="3:20" s="183" customFormat="1" ht="26.25">
      <c r="C114" s="182"/>
      <c r="D114" s="182"/>
      <c r="E114" s="182"/>
      <c r="F114" s="182"/>
      <c r="G114" s="182"/>
      <c r="H114" s="182"/>
      <c r="I114" s="182"/>
      <c r="J114" s="182"/>
      <c r="K114" s="182"/>
      <c r="L114" s="182"/>
      <c r="M114" s="182"/>
      <c r="N114" s="356" t="s">
        <v>81</v>
      </c>
      <c r="O114" s="356"/>
      <c r="P114" s="356"/>
      <c r="Q114" s="356"/>
      <c r="R114" s="356"/>
      <c r="S114" s="356"/>
      <c r="T114" s="356"/>
    </row>
    <row r="115" spans="3:20" s="183" customFormat="1" ht="26.25">
      <c r="C115" s="182"/>
      <c r="D115" s="182"/>
      <c r="E115" s="182"/>
      <c r="F115" s="182"/>
      <c r="G115" s="182"/>
      <c r="H115" s="182"/>
      <c r="I115" s="182"/>
      <c r="J115" s="182"/>
      <c r="K115" s="182"/>
      <c r="L115" s="182"/>
      <c r="M115" s="182"/>
      <c r="N115" s="189"/>
      <c r="O115" s="190"/>
      <c r="P115" s="190"/>
      <c r="Q115" s="190"/>
      <c r="R115" s="190"/>
    </row>
    <row r="116" spans="3:20" s="183" customFormat="1" ht="26.25">
      <c r="C116" s="182"/>
      <c r="D116" s="182"/>
      <c r="E116" s="182"/>
      <c r="F116" s="182"/>
      <c r="G116" s="182"/>
      <c r="H116" s="182"/>
      <c r="I116" s="182"/>
      <c r="J116" s="182"/>
      <c r="K116" s="182"/>
      <c r="L116" s="182"/>
      <c r="M116" s="182"/>
      <c r="N116" s="191"/>
      <c r="O116" s="191"/>
      <c r="P116" s="191"/>
      <c r="Q116" s="191"/>
      <c r="R116" s="191"/>
    </row>
    <row r="117" spans="3:20" s="183" customFormat="1" ht="26.25">
      <c r="C117" s="181" t="s">
        <v>92</v>
      </c>
      <c r="D117" s="182"/>
      <c r="E117" s="182"/>
      <c r="F117" s="182"/>
      <c r="G117" s="182"/>
      <c r="H117" s="182"/>
      <c r="I117" s="182"/>
      <c r="J117" s="182"/>
      <c r="K117" s="182"/>
      <c r="L117" s="182"/>
      <c r="M117" s="182"/>
      <c r="N117" s="182"/>
      <c r="O117" s="182"/>
      <c r="P117" s="182"/>
      <c r="Q117" s="182"/>
      <c r="R117" s="182"/>
    </row>
    <row r="118" spans="3:20" s="183" customFormat="1" ht="15" customHeight="1">
      <c r="C118" s="353" t="s">
        <v>91</v>
      </c>
      <c r="D118" s="353"/>
      <c r="E118" s="353"/>
      <c r="F118" s="353"/>
      <c r="G118" s="353"/>
      <c r="H118" s="353"/>
      <c r="I118" s="353"/>
      <c r="J118" s="353"/>
      <c r="K118" s="353"/>
      <c r="L118" s="353"/>
      <c r="M118" s="353"/>
      <c r="N118" s="353"/>
      <c r="O118" s="353"/>
      <c r="P118" s="353"/>
      <c r="Q118" s="353"/>
      <c r="R118" s="353"/>
      <c r="S118" s="353"/>
      <c r="T118" s="353"/>
    </row>
    <row r="119" spans="3:20" s="183" customFormat="1" ht="26.25" customHeight="1">
      <c r="C119" s="353"/>
      <c r="D119" s="353"/>
      <c r="E119" s="353"/>
      <c r="F119" s="353"/>
      <c r="G119" s="353"/>
      <c r="H119" s="353"/>
      <c r="I119" s="353"/>
      <c r="J119" s="353"/>
      <c r="K119" s="353"/>
      <c r="L119" s="353"/>
      <c r="M119" s="353"/>
      <c r="N119" s="353"/>
      <c r="O119" s="353"/>
      <c r="P119" s="353"/>
      <c r="Q119" s="353"/>
      <c r="R119" s="353"/>
      <c r="S119" s="353"/>
      <c r="T119" s="353"/>
    </row>
    <row r="120" spans="3:20" s="183" customFormat="1" ht="26.25" customHeight="1">
      <c r="C120" s="353"/>
      <c r="D120" s="353"/>
      <c r="E120" s="353"/>
      <c r="F120" s="353"/>
      <c r="G120" s="353"/>
      <c r="H120" s="353"/>
      <c r="I120" s="353"/>
      <c r="J120" s="353"/>
      <c r="K120" s="353"/>
      <c r="L120" s="353"/>
      <c r="M120" s="353"/>
      <c r="N120" s="353"/>
      <c r="O120" s="353"/>
      <c r="P120" s="353"/>
      <c r="Q120" s="353"/>
      <c r="R120" s="353"/>
      <c r="S120" s="353"/>
      <c r="T120" s="353"/>
    </row>
    <row r="121" spans="3:20" s="183" customFormat="1" ht="62.25" customHeight="1">
      <c r="C121" s="353"/>
      <c r="D121" s="353"/>
      <c r="E121" s="353"/>
      <c r="F121" s="353"/>
      <c r="G121" s="353"/>
      <c r="H121" s="353"/>
      <c r="I121" s="353"/>
      <c r="J121" s="353"/>
      <c r="K121" s="353"/>
      <c r="L121" s="353"/>
      <c r="M121" s="353"/>
      <c r="N121" s="353"/>
      <c r="O121" s="353"/>
      <c r="P121" s="353"/>
      <c r="Q121" s="353"/>
      <c r="R121" s="353"/>
      <c r="S121" s="353"/>
      <c r="T121" s="353"/>
    </row>
    <row r="122" spans="3:20" s="183" customFormat="1" ht="31.5">
      <c r="C122" s="205"/>
      <c r="D122" s="205"/>
      <c r="E122" s="205"/>
      <c r="F122" s="205"/>
      <c r="G122" s="205"/>
      <c r="H122" s="205"/>
      <c r="I122" s="205"/>
      <c r="J122" s="205"/>
      <c r="K122" s="205"/>
      <c r="L122" s="205"/>
      <c r="M122" s="205"/>
      <c r="N122" s="205"/>
      <c r="O122" s="205"/>
      <c r="P122" s="205"/>
      <c r="Q122" s="205"/>
      <c r="R122" s="205"/>
      <c r="S122" s="205"/>
      <c r="T122" s="205"/>
    </row>
    <row r="123" spans="3:20" s="183" customFormat="1" ht="26.25">
      <c r="C123" s="182"/>
      <c r="D123" s="182"/>
      <c r="E123" s="182"/>
      <c r="F123" s="182"/>
      <c r="G123" s="182"/>
      <c r="H123" s="192"/>
      <c r="I123" s="193"/>
      <c r="J123" s="193"/>
      <c r="K123" s="182"/>
      <c r="L123" s="182"/>
      <c r="M123" s="182"/>
      <c r="N123" s="184"/>
      <c r="O123" s="184"/>
      <c r="P123" s="184"/>
      <c r="Q123" s="184"/>
      <c r="R123" s="184"/>
    </row>
    <row r="124" spans="3:20" s="183" customFormat="1" ht="26.25">
      <c r="C124" s="182" t="s">
        <v>77</v>
      </c>
      <c r="D124" s="187"/>
      <c r="E124" s="187"/>
      <c r="F124" s="182"/>
      <c r="G124" s="182"/>
      <c r="H124" s="188"/>
      <c r="I124" s="182"/>
      <c r="J124" s="182"/>
      <c r="K124" s="182"/>
      <c r="L124" s="182"/>
      <c r="M124" s="182"/>
      <c r="N124" s="194"/>
      <c r="O124" s="194"/>
      <c r="P124" s="194"/>
      <c r="Q124" s="194"/>
      <c r="R124" s="194"/>
      <c r="S124" s="194"/>
      <c r="T124" s="194"/>
    </row>
    <row r="125" spans="3:20" s="183" customFormat="1" ht="26.25">
      <c r="C125" s="182"/>
      <c r="D125" s="182"/>
      <c r="E125" s="182"/>
      <c r="F125" s="182"/>
      <c r="G125" s="182"/>
      <c r="H125" s="182"/>
      <c r="I125" s="182"/>
      <c r="J125" s="182"/>
      <c r="K125" s="182"/>
      <c r="L125" s="182"/>
      <c r="M125" s="182"/>
      <c r="N125" s="351" t="s">
        <v>126</v>
      </c>
      <c r="O125" s="351"/>
      <c r="P125" s="351"/>
      <c r="Q125" s="351"/>
      <c r="R125" s="351"/>
      <c r="S125" s="351"/>
      <c r="T125" s="351"/>
    </row>
    <row r="126" spans="3:20" s="183" customFormat="1" ht="26.25">
      <c r="C126" s="182"/>
      <c r="D126" s="182"/>
      <c r="E126" s="182"/>
      <c r="F126" s="182"/>
      <c r="G126" s="182"/>
      <c r="H126" s="182"/>
      <c r="I126" s="182"/>
      <c r="J126" s="182"/>
      <c r="K126" s="182"/>
      <c r="L126" s="182"/>
      <c r="M126" s="182"/>
      <c r="N126" s="352"/>
      <c r="O126" s="352"/>
      <c r="P126" s="352"/>
      <c r="Q126" s="352"/>
      <c r="R126" s="352"/>
    </row>
  </sheetData>
  <mergeCells count="100">
    <mergeCell ref="K16:L16"/>
    <mergeCell ref="M16:R16"/>
    <mergeCell ref="C2:U2"/>
    <mergeCell ref="C3:U3"/>
    <mergeCell ref="C4:U4"/>
    <mergeCell ref="C9:U9"/>
    <mergeCell ref="C10:U10"/>
    <mergeCell ref="G12:I12"/>
    <mergeCell ref="J12:K12"/>
    <mergeCell ref="L12:M12"/>
    <mergeCell ref="N12:P12"/>
    <mergeCell ref="E14:I14"/>
    <mergeCell ref="K14:L14"/>
    <mergeCell ref="M14:R14"/>
    <mergeCell ref="K15:L15"/>
    <mergeCell ref="M15:R15"/>
    <mergeCell ref="K26:N26"/>
    <mergeCell ref="K17:L17"/>
    <mergeCell ref="N17:R17"/>
    <mergeCell ref="K18:L18"/>
    <mergeCell ref="N18:R18"/>
    <mergeCell ref="K19:L19"/>
    <mergeCell ref="N19:R19"/>
    <mergeCell ref="K22:N22"/>
    <mergeCell ref="O22:R22"/>
    <mergeCell ref="K23:N23"/>
    <mergeCell ref="K24:N24"/>
    <mergeCell ref="K25:N25"/>
    <mergeCell ref="I32:K33"/>
    <mergeCell ref="I35:K35"/>
    <mergeCell ref="I36:K36"/>
    <mergeCell ref="C53:D56"/>
    <mergeCell ref="F53:J56"/>
    <mergeCell ref="K53:O54"/>
    <mergeCell ref="P53:Q54"/>
    <mergeCell ref="R53:S54"/>
    <mergeCell ref="T53:U54"/>
    <mergeCell ref="K55:L55"/>
    <mergeCell ref="M55:M56"/>
    <mergeCell ref="N55:N56"/>
    <mergeCell ref="O55:O56"/>
    <mergeCell ref="C57:D57"/>
    <mergeCell ref="F57:J57"/>
    <mergeCell ref="C58:D58"/>
    <mergeCell ref="F58:J58"/>
    <mergeCell ref="C59:D59"/>
    <mergeCell ref="F59:J59"/>
    <mergeCell ref="C60:D60"/>
    <mergeCell ref="F60:J60"/>
    <mergeCell ref="C61:D61"/>
    <mergeCell ref="F61:J61"/>
    <mergeCell ref="C62:D62"/>
    <mergeCell ref="F62:J62"/>
    <mergeCell ref="C70:O70"/>
    <mergeCell ref="K63:L63"/>
    <mergeCell ref="C65:R65"/>
    <mergeCell ref="C66:D69"/>
    <mergeCell ref="F66:J69"/>
    <mergeCell ref="K66:O67"/>
    <mergeCell ref="P66:Q67"/>
    <mergeCell ref="R66:S67"/>
    <mergeCell ref="T66:U67"/>
    <mergeCell ref="K68:L68"/>
    <mergeCell ref="M68:M69"/>
    <mergeCell ref="N68:N69"/>
    <mergeCell ref="O68:O69"/>
    <mergeCell ref="C71:D71"/>
    <mergeCell ref="F71:J71"/>
    <mergeCell ref="C72:D72"/>
    <mergeCell ref="F72:J72"/>
    <mergeCell ref="C73:D73"/>
    <mergeCell ref="F73:J73"/>
    <mergeCell ref="C74:D74"/>
    <mergeCell ref="C75:D75"/>
    <mergeCell ref="C76:D76"/>
    <mergeCell ref="C77:D77"/>
    <mergeCell ref="C78:D78"/>
    <mergeCell ref="T95:U95"/>
    <mergeCell ref="C96:R96"/>
    <mergeCell ref="C97:R97"/>
    <mergeCell ref="C99:T101"/>
    <mergeCell ref="I94:J94"/>
    <mergeCell ref="M94:O94"/>
    <mergeCell ref="P94:Q94"/>
    <mergeCell ref="C118:T121"/>
    <mergeCell ref="N125:T125"/>
    <mergeCell ref="N126:R126"/>
    <mergeCell ref="I34:K34"/>
    <mergeCell ref="F89:O89"/>
    <mergeCell ref="F90:O90"/>
    <mergeCell ref="F91:O91"/>
    <mergeCell ref="F92:O92"/>
    <mergeCell ref="D104:E104"/>
    <mergeCell ref="N104:T104"/>
    <mergeCell ref="N105:T105"/>
    <mergeCell ref="C108:T110"/>
    <mergeCell ref="N113:T113"/>
    <mergeCell ref="N114:T114"/>
    <mergeCell ref="T94:U94"/>
    <mergeCell ref="C95:E95"/>
  </mergeCells>
  <conditionalFormatting sqref="M57:M62 M71:M88">
    <cfRule type="cellIs" dxfId="23" priority="1" operator="greaterThan">
      <formula>0.332638888888889</formula>
    </cfRule>
    <cfRule type="cellIs" dxfId="22" priority="2" operator="greaterThanOrEqual">
      <formula>8</formula>
    </cfRule>
    <cfRule type="cellIs" dxfId="21" priority="3" operator="greaterThan">
      <formula>0.333333333333333</formula>
    </cfRule>
  </conditionalFormatting>
  <dataValidations count="1">
    <dataValidation type="list" allowBlank="1" showInputMessage="1" showErrorMessage="1" sqref="E57:E62 E71:E88" xr:uid="{ACE7CEFD-499B-413F-A744-C01AD3EF6F7E}">
      <formula1>"A,B,C,D,E,F"</formula1>
    </dataValidation>
  </dataValidations>
  <pageMargins left="0.70866141732283472" right="0.70866141732283472" top="0.74803149606299213" bottom="0.39370078740157483" header="0.31496062992125984" footer="0"/>
  <pageSetup scale="45" fitToHeight="0" orientation="portrait" horizontalDpi="1200" verticalDpi="1200" r:id="rId1"/>
  <headerFooter>
    <oddHeader xml:space="preserve">&amp;R&amp;"Arial,Regular"&amp;14Format KW-5(1) </oddHeader>
  </headerFooter>
  <rowBreaks count="2" manualBreakCount="2">
    <brk id="63" min="2" max="20" man="1"/>
    <brk id="92" min="2" max="20"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A9ABC-4A8D-474F-9FDA-4F92DFEF33B9}">
  <sheetPr>
    <tabColor rgb="FFFFFF00"/>
    <pageSetUpPr fitToPage="1"/>
  </sheetPr>
  <dimension ref="C2:V152"/>
  <sheetViews>
    <sheetView showGridLines="0" view="pageBreakPreview" topLeftCell="A121" zoomScale="80" zoomScaleNormal="100" zoomScaleSheetLayoutView="80" workbookViewId="0">
      <selection activeCell="K94" sqref="K94:L94"/>
    </sheetView>
  </sheetViews>
  <sheetFormatPr defaultRowHeight="15"/>
  <cols>
    <col min="3" max="3" width="10.140625" customWidth="1"/>
    <col min="4" max="4" width="13.5703125" customWidth="1"/>
    <col min="5" max="5" width="12.85546875" customWidth="1"/>
    <col min="11" max="21" width="10.7109375" customWidth="1"/>
  </cols>
  <sheetData>
    <row r="2" spans="3:21" ht="15.75">
      <c r="C2" s="340"/>
      <c r="D2" s="340"/>
      <c r="E2" s="340"/>
      <c r="F2" s="340"/>
      <c r="G2" s="340"/>
      <c r="H2" s="340"/>
      <c r="I2" s="340"/>
      <c r="J2" s="340"/>
      <c r="K2" s="340"/>
      <c r="L2" s="340"/>
      <c r="M2" s="340"/>
      <c r="N2" s="340"/>
      <c r="O2" s="340"/>
      <c r="P2" s="340"/>
      <c r="Q2" s="340"/>
      <c r="R2" s="340"/>
      <c r="S2" s="340"/>
      <c r="T2" s="340"/>
      <c r="U2" s="340"/>
    </row>
    <row r="3" spans="3:21" ht="15.75">
      <c r="C3" s="340"/>
      <c r="D3" s="340"/>
      <c r="E3" s="340"/>
      <c r="F3" s="340"/>
      <c r="G3" s="340"/>
      <c r="H3" s="340"/>
      <c r="I3" s="340"/>
      <c r="J3" s="340"/>
      <c r="K3" s="340"/>
      <c r="L3" s="340"/>
      <c r="M3" s="340"/>
      <c r="N3" s="340"/>
      <c r="O3" s="340"/>
      <c r="P3" s="340"/>
      <c r="Q3" s="340"/>
      <c r="R3" s="340"/>
      <c r="S3" s="340"/>
      <c r="T3" s="340"/>
      <c r="U3" s="340"/>
    </row>
    <row r="4" spans="3:21" s="10" customFormat="1">
      <c r="C4" s="435"/>
      <c r="D4" s="435"/>
      <c r="E4" s="435"/>
      <c r="F4" s="435"/>
      <c r="G4" s="435"/>
      <c r="H4" s="435"/>
      <c r="I4" s="435"/>
      <c r="J4" s="435"/>
      <c r="K4" s="435"/>
      <c r="L4" s="435"/>
      <c r="M4" s="435"/>
      <c r="N4" s="435"/>
      <c r="O4" s="435"/>
      <c r="P4" s="435"/>
      <c r="Q4" s="435"/>
      <c r="R4" s="435"/>
      <c r="S4" s="435"/>
      <c r="T4" s="435"/>
      <c r="U4" s="435"/>
    </row>
    <row r="5" spans="3:21" s="10" customFormat="1">
      <c r="C5" s="139"/>
      <c r="D5" s="139"/>
      <c r="E5" s="139"/>
      <c r="F5" s="139"/>
      <c r="G5" s="139"/>
      <c r="H5" s="139"/>
      <c r="I5" s="139"/>
      <c r="J5" s="139"/>
      <c r="K5" s="139"/>
      <c r="L5" s="139"/>
      <c r="M5" s="139"/>
      <c r="N5" s="139"/>
      <c r="O5" s="139"/>
      <c r="P5" s="139"/>
      <c r="Q5" s="139"/>
      <c r="R5" s="139"/>
      <c r="S5" s="139"/>
      <c r="T5" s="139"/>
      <c r="U5" s="139"/>
    </row>
    <row r="6" spans="3:21" s="10" customFormat="1">
      <c r="C6" s="139"/>
      <c r="D6" s="139"/>
      <c r="E6" s="139"/>
      <c r="F6" s="139"/>
      <c r="G6" s="139"/>
      <c r="H6" s="139"/>
      <c r="I6" s="139"/>
      <c r="J6" s="139"/>
      <c r="K6" s="139"/>
      <c r="L6" s="139"/>
      <c r="M6" s="139"/>
      <c r="N6" s="139"/>
      <c r="O6" s="139"/>
      <c r="P6" s="139"/>
      <c r="Q6" s="139"/>
      <c r="R6" s="139"/>
      <c r="S6" s="139"/>
      <c r="T6" s="139"/>
      <c r="U6" s="139"/>
    </row>
    <row r="7" spans="3:21" s="10" customFormat="1">
      <c r="C7" s="139"/>
      <c r="D7" s="139"/>
      <c r="E7" s="139"/>
      <c r="F7" s="139"/>
      <c r="G7" s="139"/>
      <c r="H7" s="139"/>
      <c r="I7" s="139"/>
      <c r="J7" s="139"/>
      <c r="K7" s="139"/>
      <c r="L7" s="139"/>
      <c r="M7" s="139"/>
      <c r="N7" s="139"/>
      <c r="O7" s="139"/>
      <c r="P7" s="139"/>
      <c r="Q7" s="139"/>
      <c r="R7" s="139"/>
      <c r="S7" s="139"/>
      <c r="T7" s="139"/>
      <c r="U7" s="139"/>
    </row>
    <row r="8" spans="3:21" s="10" customFormat="1">
      <c r="C8" s="139"/>
      <c r="D8" s="139"/>
      <c r="E8" s="139"/>
      <c r="F8" s="139"/>
      <c r="G8" s="139"/>
      <c r="H8" s="139"/>
      <c r="I8" s="139"/>
      <c r="J8" s="139"/>
      <c r="K8" s="139"/>
      <c r="L8" s="139"/>
      <c r="M8" s="139"/>
      <c r="N8" s="139"/>
      <c r="O8" s="139"/>
      <c r="P8" s="139"/>
      <c r="Q8" s="139"/>
      <c r="R8" s="139"/>
      <c r="S8" s="139"/>
      <c r="T8" s="139"/>
      <c r="U8" s="139"/>
    </row>
    <row r="9" spans="3:21" s="10" customFormat="1" ht="21">
      <c r="C9" s="337" t="s">
        <v>87</v>
      </c>
      <c r="D9" s="337"/>
      <c r="E9" s="337"/>
      <c r="F9" s="337"/>
      <c r="G9" s="337"/>
      <c r="H9" s="337"/>
      <c r="I9" s="337"/>
      <c r="J9" s="337"/>
      <c r="K9" s="337"/>
      <c r="L9" s="337"/>
      <c r="M9" s="337"/>
      <c r="N9" s="337"/>
      <c r="O9" s="337"/>
      <c r="P9" s="337"/>
      <c r="Q9" s="337"/>
      <c r="R9" s="337"/>
      <c r="S9" s="337"/>
      <c r="T9" s="337"/>
      <c r="U9" s="337"/>
    </row>
    <row r="10" spans="3:21" s="10" customFormat="1" ht="21">
      <c r="C10" s="337" t="s">
        <v>115</v>
      </c>
      <c r="D10" s="337"/>
      <c r="E10" s="337"/>
      <c r="F10" s="337"/>
      <c r="G10" s="337"/>
      <c r="H10" s="337"/>
      <c r="I10" s="337"/>
      <c r="J10" s="337"/>
      <c r="K10" s="337"/>
      <c r="L10" s="337"/>
      <c r="M10" s="337"/>
      <c r="N10" s="337"/>
      <c r="O10" s="337"/>
      <c r="P10" s="337"/>
      <c r="Q10" s="337"/>
      <c r="R10" s="337"/>
      <c r="S10" s="337"/>
      <c r="T10" s="337"/>
      <c r="U10" s="337"/>
    </row>
    <row r="11" spans="3:21" s="10" customFormat="1">
      <c r="C11" s="12"/>
      <c r="D11" s="12"/>
      <c r="E11" s="11"/>
      <c r="F11" s="11"/>
      <c r="G11" s="11"/>
      <c r="H11" s="11"/>
      <c r="I11" s="11"/>
      <c r="J11" s="11"/>
      <c r="K11" s="11"/>
      <c r="L11" s="11"/>
      <c r="M11" s="11"/>
      <c r="N11" s="11"/>
      <c r="O11" s="11"/>
      <c r="P11" s="11"/>
      <c r="Q11" s="11"/>
      <c r="R11" s="11"/>
    </row>
    <row r="12" spans="3:21" s="23" customFormat="1" ht="15.75">
      <c r="C12" s="27"/>
      <c r="D12" s="27"/>
      <c r="E12" s="24"/>
      <c r="F12" s="24"/>
      <c r="G12" s="436" t="s">
        <v>5</v>
      </c>
      <c r="H12" s="436"/>
      <c r="I12" s="436"/>
      <c r="J12" s="437"/>
      <c r="K12" s="437"/>
      <c r="L12" s="436" t="s">
        <v>7</v>
      </c>
      <c r="M12" s="436"/>
      <c r="N12" s="437"/>
      <c r="O12" s="437"/>
      <c r="P12" s="437"/>
      <c r="Q12" s="24"/>
      <c r="R12" s="27"/>
    </row>
    <row r="13" spans="3:21" s="23" customFormat="1">
      <c r="C13" s="27"/>
      <c r="D13" s="27"/>
      <c r="E13" s="27"/>
      <c r="F13" s="27"/>
      <c r="G13" s="27"/>
      <c r="H13" s="27"/>
      <c r="I13" s="27"/>
      <c r="J13" s="27"/>
      <c r="K13" s="27"/>
      <c r="L13" s="27"/>
      <c r="M13" s="27"/>
      <c r="N13" s="27"/>
      <c r="O13" s="27"/>
      <c r="P13" s="27"/>
      <c r="Q13" s="27"/>
      <c r="R13" s="27"/>
    </row>
    <row r="14" spans="3:21" s="23" customFormat="1" ht="24.75" customHeight="1">
      <c r="C14" s="137" t="s">
        <v>96</v>
      </c>
      <c r="D14" s="67"/>
      <c r="E14" s="438"/>
      <c r="F14" s="438"/>
      <c r="G14" s="438"/>
      <c r="H14" s="438"/>
      <c r="I14" s="438"/>
      <c r="J14" s="66"/>
      <c r="K14" s="338" t="s">
        <v>88</v>
      </c>
      <c r="L14" s="338"/>
      <c r="M14" s="339"/>
      <c r="N14" s="339"/>
      <c r="O14" s="339"/>
      <c r="P14" s="339"/>
      <c r="Q14" s="339"/>
      <c r="R14" s="339"/>
    </row>
    <row r="15" spans="3:21" s="23" customFormat="1" ht="24.75" customHeight="1">
      <c r="C15" s="135" t="s">
        <v>9</v>
      </c>
      <c r="D15" s="25"/>
      <c r="E15" s="140"/>
      <c r="F15" s="140"/>
      <c r="G15" s="140"/>
      <c r="H15" s="140"/>
      <c r="I15" s="140"/>
      <c r="J15" s="66"/>
      <c r="K15" s="338" t="s">
        <v>11</v>
      </c>
      <c r="L15" s="338"/>
      <c r="M15" s="339"/>
      <c r="N15" s="339"/>
      <c r="O15" s="339"/>
      <c r="P15" s="339"/>
      <c r="Q15" s="339"/>
      <c r="R15" s="339"/>
    </row>
    <row r="16" spans="3:21" s="23" customFormat="1" ht="24.75" customHeight="1">
      <c r="C16" s="135" t="s">
        <v>13</v>
      </c>
      <c r="D16" s="135"/>
      <c r="E16" s="136"/>
      <c r="F16" s="136"/>
      <c r="G16" s="136"/>
      <c r="H16" s="136"/>
      <c r="I16" s="136"/>
      <c r="J16" s="66"/>
      <c r="K16" s="338" t="s">
        <v>15</v>
      </c>
      <c r="L16" s="338"/>
      <c r="M16" s="347"/>
      <c r="N16" s="347"/>
      <c r="O16" s="347"/>
      <c r="P16" s="347"/>
      <c r="Q16" s="347"/>
      <c r="R16" s="347"/>
    </row>
    <row r="17" spans="3:19" s="23" customFormat="1" ht="24.75" customHeight="1">
      <c r="C17" s="135" t="s">
        <v>17</v>
      </c>
      <c r="D17" s="135"/>
      <c r="E17" s="136"/>
      <c r="F17" s="136"/>
      <c r="G17" s="136"/>
      <c r="H17" s="136"/>
      <c r="I17" s="136"/>
      <c r="J17" s="66"/>
      <c r="K17" s="425" t="s">
        <v>19</v>
      </c>
      <c r="L17" s="425"/>
      <c r="M17" s="129" t="s">
        <v>20</v>
      </c>
      <c r="N17" s="348">
        <v>2500</v>
      </c>
      <c r="O17" s="348"/>
      <c r="P17" s="348"/>
      <c r="Q17" s="348"/>
      <c r="R17" s="348"/>
    </row>
    <row r="18" spans="3:19" s="23" customFormat="1" ht="24.75" customHeight="1">
      <c r="C18" s="135" t="s">
        <v>21</v>
      </c>
      <c r="D18" s="135"/>
      <c r="E18" s="130"/>
      <c r="F18" s="136"/>
      <c r="G18" s="136"/>
      <c r="H18" s="136"/>
      <c r="I18" s="136"/>
      <c r="J18" s="66"/>
      <c r="K18" s="338" t="s">
        <v>23</v>
      </c>
      <c r="L18" s="338"/>
      <c r="M18" s="141" t="s">
        <v>20</v>
      </c>
      <c r="N18" s="345">
        <f>(N17*12)/2504</f>
        <v>11.980830670926517</v>
      </c>
      <c r="O18" s="345"/>
      <c r="P18" s="345"/>
      <c r="Q18" s="345"/>
      <c r="R18" s="345"/>
    </row>
    <row r="19" spans="3:19" s="23" customFormat="1" ht="24.75" customHeight="1">
      <c r="C19" s="135" t="s">
        <v>24</v>
      </c>
      <c r="D19" s="135"/>
      <c r="E19" s="136"/>
      <c r="F19" s="136"/>
      <c r="G19" s="136"/>
      <c r="H19" s="136"/>
      <c r="I19" s="136"/>
      <c r="J19" s="66"/>
      <c r="K19" s="425" t="s">
        <v>26</v>
      </c>
      <c r="L19" s="425"/>
      <c r="M19" s="141" t="s">
        <v>20</v>
      </c>
      <c r="N19" s="345">
        <f>N17/3</f>
        <v>833.33333333333337</v>
      </c>
      <c r="O19" s="345"/>
      <c r="P19" s="345"/>
      <c r="Q19" s="345"/>
      <c r="R19" s="345"/>
    </row>
    <row r="20" spans="3:19" s="23" customFormat="1" ht="24.75" customHeight="1">
      <c r="C20" s="135" t="s">
        <v>27</v>
      </c>
      <c r="D20" s="135"/>
      <c r="E20" s="138"/>
      <c r="F20" s="138"/>
      <c r="G20" s="138"/>
      <c r="H20" s="138"/>
      <c r="I20" s="138"/>
      <c r="J20" s="66"/>
      <c r="K20" s="68"/>
      <c r="L20" s="66"/>
      <c r="M20" s="66"/>
      <c r="N20" s="66"/>
      <c r="O20" s="66"/>
      <c r="P20" s="68"/>
      <c r="Q20" s="68"/>
      <c r="R20" s="68"/>
    </row>
    <row r="21" spans="3:19" s="23" customFormat="1" ht="24.75" customHeight="1" thickBot="1">
      <c r="C21" s="135" t="s">
        <v>117</v>
      </c>
      <c r="D21" s="135"/>
      <c r="E21" s="138"/>
      <c r="F21" s="138"/>
      <c r="G21" s="138"/>
      <c r="H21" s="138"/>
      <c r="I21" s="138"/>
      <c r="J21" s="66"/>
      <c r="K21" s="68"/>
      <c r="L21" s="66"/>
      <c r="M21" s="66"/>
      <c r="N21" s="66"/>
      <c r="O21" s="66"/>
      <c r="P21" s="68"/>
      <c r="Q21" s="68"/>
      <c r="R21" s="68"/>
    </row>
    <row r="22" spans="3:19" s="23" customFormat="1" ht="24.75" customHeight="1">
      <c r="C22" s="27" t="s">
        <v>83</v>
      </c>
      <c r="D22" s="27"/>
      <c r="E22" s="32" t="s">
        <v>84</v>
      </c>
      <c r="F22" s="32"/>
      <c r="G22" s="32"/>
      <c r="H22" s="32"/>
      <c r="I22" s="32"/>
      <c r="J22" s="27"/>
      <c r="K22" s="341" t="s">
        <v>29</v>
      </c>
      <c r="L22" s="342"/>
      <c r="M22" s="342"/>
      <c r="N22" s="343"/>
      <c r="O22" s="341" t="s">
        <v>30</v>
      </c>
      <c r="P22" s="342"/>
      <c r="Q22" s="342"/>
      <c r="R22" s="343"/>
    </row>
    <row r="23" spans="3:19" s="23" customFormat="1" ht="24.75" customHeight="1">
      <c r="C23" s="27" t="s">
        <v>85</v>
      </c>
      <c r="D23" s="27"/>
      <c r="E23" s="30"/>
      <c r="F23" s="30"/>
      <c r="G23" s="30"/>
      <c r="H23" s="30"/>
      <c r="I23" s="30"/>
      <c r="J23" s="27"/>
      <c r="K23" s="426" t="s">
        <v>113</v>
      </c>
      <c r="L23" s="427"/>
      <c r="M23" s="427"/>
      <c r="N23" s="428"/>
      <c r="O23" s="33" t="s">
        <v>31</v>
      </c>
      <c r="P23" s="34"/>
      <c r="Q23" s="35" t="s">
        <v>32</v>
      </c>
      <c r="R23" s="36"/>
    </row>
    <row r="24" spans="3:19" s="23" customFormat="1" ht="16.5" thickBot="1">
      <c r="C24" s="27"/>
      <c r="D24" s="27"/>
      <c r="E24" s="27"/>
      <c r="F24" s="27"/>
      <c r="G24" s="31"/>
      <c r="H24" s="31"/>
      <c r="I24" s="31"/>
      <c r="J24" s="31"/>
      <c r="K24" s="429" t="s">
        <v>33</v>
      </c>
      <c r="L24" s="430"/>
      <c r="M24" s="430"/>
      <c r="N24" s="431"/>
      <c r="O24" s="37" t="s">
        <v>34</v>
      </c>
      <c r="P24" s="38"/>
      <c r="Q24" s="39" t="s">
        <v>35</v>
      </c>
      <c r="R24" s="40"/>
    </row>
    <row r="25" spans="3:19" s="23" customFormat="1" ht="15.75">
      <c r="C25" s="27"/>
      <c r="D25" s="27"/>
      <c r="E25" s="27"/>
      <c r="F25" s="27"/>
      <c r="G25" s="31"/>
      <c r="H25" s="31"/>
      <c r="I25" s="31"/>
      <c r="J25" s="31"/>
      <c r="K25" s="432" t="s">
        <v>36</v>
      </c>
      <c r="L25" s="433"/>
      <c r="M25" s="433"/>
      <c r="N25" s="434"/>
      <c r="O25" s="41"/>
      <c r="P25" s="41"/>
      <c r="Q25" s="41"/>
      <c r="R25" s="41"/>
      <c r="S25" s="41"/>
    </row>
    <row r="26" spans="3:19" s="23" customFormat="1" ht="15.75">
      <c r="C26" s="27"/>
      <c r="D26" s="27"/>
      <c r="E26" s="27"/>
      <c r="F26" s="27"/>
      <c r="G26" s="31"/>
      <c r="H26" s="31"/>
      <c r="I26" s="31"/>
      <c r="J26" s="31"/>
      <c r="K26" s="422" t="s">
        <v>37</v>
      </c>
      <c r="L26" s="423"/>
      <c r="M26" s="423"/>
      <c r="N26" s="424"/>
      <c r="O26" s="41"/>
      <c r="P26" s="41"/>
      <c r="Q26" s="41"/>
      <c r="R26" s="41"/>
      <c r="S26" s="41"/>
    </row>
    <row r="27" spans="3:19" s="23" customFormat="1" ht="15.75">
      <c r="C27" s="27"/>
      <c r="D27" s="27"/>
      <c r="E27" s="27"/>
      <c r="F27" s="27"/>
      <c r="G27" s="31"/>
      <c r="H27" s="31"/>
      <c r="I27" s="31"/>
      <c r="J27" s="31"/>
      <c r="K27" s="42" t="s">
        <v>38</v>
      </c>
      <c r="L27" s="43" t="s">
        <v>39</v>
      </c>
      <c r="M27" s="43" t="s">
        <v>40</v>
      </c>
      <c r="N27" s="44" t="s">
        <v>41</v>
      </c>
      <c r="O27" s="41"/>
      <c r="P27" s="41"/>
      <c r="Q27" s="41"/>
      <c r="R27" s="41"/>
      <c r="S27" s="41"/>
    </row>
    <row r="28" spans="3:19" s="23" customFormat="1" ht="15.75">
      <c r="C28" s="27"/>
      <c r="D28" s="27"/>
      <c r="F28" s="27"/>
      <c r="G28" s="31"/>
      <c r="H28" s="31"/>
      <c r="I28" s="31"/>
      <c r="J28" s="31"/>
      <c r="K28" s="45" t="s">
        <v>42</v>
      </c>
      <c r="L28" s="46">
        <v>0.3125</v>
      </c>
      <c r="M28" s="47">
        <v>0.6875</v>
      </c>
      <c r="N28" s="48"/>
      <c r="O28" s="41"/>
      <c r="P28" s="41"/>
      <c r="Q28" s="41"/>
      <c r="R28" s="41"/>
      <c r="S28" s="41"/>
    </row>
    <row r="29" spans="3:19" s="23" customFormat="1" ht="15.75">
      <c r="C29" s="27"/>
      <c r="D29" s="27"/>
      <c r="E29" s="27"/>
      <c r="F29" s="27"/>
      <c r="G29" s="31"/>
      <c r="H29" s="31"/>
      <c r="I29" s="31"/>
      <c r="J29" s="31"/>
      <c r="K29" s="45" t="s">
        <v>43</v>
      </c>
      <c r="L29" s="46">
        <v>0.33333333333333331</v>
      </c>
      <c r="M29" s="46">
        <v>0.70833333333333337</v>
      </c>
      <c r="N29" s="48"/>
      <c r="O29" s="41"/>
      <c r="P29" s="41"/>
      <c r="Q29" s="41"/>
      <c r="R29" s="41"/>
      <c r="S29" s="41"/>
    </row>
    <row r="30" spans="3:19" s="23" customFormat="1" ht="16.5" thickBot="1">
      <c r="C30" s="27"/>
      <c r="D30" s="27"/>
      <c r="E30" s="27"/>
      <c r="F30" s="27"/>
      <c r="G30" s="31"/>
      <c r="H30" s="31"/>
      <c r="I30" s="31"/>
      <c r="J30" s="31"/>
      <c r="K30" s="49" t="s">
        <v>44</v>
      </c>
      <c r="L30" s="50">
        <v>0.35416666666666669</v>
      </c>
      <c r="M30" s="50">
        <v>0.72916666666666663</v>
      </c>
      <c r="N30" s="51"/>
      <c r="O30" s="41"/>
      <c r="P30" s="41"/>
      <c r="Q30" s="41"/>
      <c r="R30" s="41"/>
      <c r="S30" s="41"/>
    </row>
    <row r="31" spans="3:19" s="142" customFormat="1" ht="21" thickBot="1">
      <c r="C31" s="144"/>
      <c r="D31" s="144"/>
      <c r="E31" s="144"/>
      <c r="F31" s="144"/>
      <c r="G31" s="145"/>
      <c r="H31" s="145"/>
      <c r="I31" s="145"/>
      <c r="J31" s="145"/>
      <c r="K31" s="146"/>
      <c r="L31" s="146"/>
      <c r="M31" s="146"/>
      <c r="N31" s="146"/>
      <c r="O31" s="147"/>
      <c r="P31" s="147"/>
      <c r="Q31" s="147"/>
      <c r="R31" s="147"/>
      <c r="S31" s="147"/>
    </row>
    <row r="32" spans="3:19" s="142" customFormat="1" ht="33" customHeight="1">
      <c r="C32" s="144"/>
      <c r="D32" s="144"/>
      <c r="E32" s="144"/>
      <c r="F32" s="144"/>
      <c r="G32" s="145"/>
      <c r="H32" s="145"/>
      <c r="I32" s="326" t="s">
        <v>130</v>
      </c>
      <c r="J32" s="327"/>
      <c r="K32" s="328"/>
      <c r="L32" s="148" t="s">
        <v>56</v>
      </c>
      <c r="M32" s="148" t="s">
        <v>57</v>
      </c>
      <c r="N32" s="148" t="s">
        <v>58</v>
      </c>
      <c r="O32" s="148" t="s">
        <v>59</v>
      </c>
      <c r="P32" s="149" t="s">
        <v>60</v>
      </c>
      <c r="Q32" s="147"/>
      <c r="R32" s="147"/>
      <c r="S32" s="147"/>
    </row>
    <row r="33" spans="3:19" s="142" customFormat="1" ht="33" customHeight="1">
      <c r="C33" s="144"/>
      <c r="D33" s="144"/>
      <c r="E33" s="144"/>
      <c r="F33" s="144"/>
      <c r="G33" s="145"/>
      <c r="H33" s="145"/>
      <c r="I33" s="414"/>
      <c r="J33" s="415"/>
      <c r="K33" s="416"/>
      <c r="L33" s="219">
        <f>$P$116</f>
        <v>0</v>
      </c>
      <c r="M33" s="219">
        <f>$Q$116+$R$116</f>
        <v>40</v>
      </c>
      <c r="N33" s="219">
        <f>$S$116</f>
        <v>1.0000000000000018</v>
      </c>
      <c r="O33" s="219">
        <f>$T$116</f>
        <v>0</v>
      </c>
      <c r="P33" s="220">
        <f>$U$116</f>
        <v>0</v>
      </c>
      <c r="Q33" s="147"/>
      <c r="R33" s="147"/>
      <c r="S33" s="147"/>
    </row>
    <row r="34" spans="3:19" s="142" customFormat="1" ht="33" customHeight="1">
      <c r="C34" s="144"/>
      <c r="D34" s="144"/>
      <c r="E34" s="144"/>
      <c r="F34" s="144"/>
      <c r="G34" s="145"/>
      <c r="H34" s="145"/>
      <c r="I34" s="332" t="s">
        <v>129</v>
      </c>
      <c r="J34" s="333"/>
      <c r="K34" s="333"/>
      <c r="L34" s="221">
        <f>$P$117</f>
        <v>1.125</v>
      </c>
      <c r="M34" s="150">
        <f>$Q$117</f>
        <v>1.25</v>
      </c>
      <c r="N34" s="150">
        <f>$S$117</f>
        <v>1.5</v>
      </c>
      <c r="O34" s="150">
        <f>$T$117</f>
        <v>1.75</v>
      </c>
      <c r="P34" s="151">
        <f>$U$117</f>
        <v>2</v>
      </c>
      <c r="Q34" s="147"/>
      <c r="R34" s="147"/>
      <c r="S34" s="147"/>
    </row>
    <row r="35" spans="3:19" s="142" customFormat="1" ht="33" customHeight="1" thickBot="1">
      <c r="C35" s="144"/>
      <c r="D35" s="144"/>
      <c r="E35" s="144"/>
      <c r="F35" s="144"/>
      <c r="G35" s="145"/>
      <c r="H35" s="145"/>
      <c r="I35" s="417" t="s">
        <v>107</v>
      </c>
      <c r="J35" s="418"/>
      <c r="K35" s="418"/>
      <c r="L35" s="222">
        <f>$N$18</f>
        <v>11.980830670926517</v>
      </c>
      <c r="M35" s="222">
        <f t="shared" ref="M35:P35" si="0">$N$18</f>
        <v>11.980830670926517</v>
      </c>
      <c r="N35" s="222">
        <f t="shared" si="0"/>
        <v>11.980830670926517</v>
      </c>
      <c r="O35" s="222">
        <f t="shared" si="0"/>
        <v>11.980830670926517</v>
      </c>
      <c r="P35" s="223">
        <f t="shared" si="0"/>
        <v>11.980830670926517</v>
      </c>
      <c r="Q35" s="147"/>
      <c r="R35" s="147"/>
      <c r="S35" s="147"/>
    </row>
    <row r="36" spans="3:19" s="142" customFormat="1" ht="33" customHeight="1" thickBot="1">
      <c r="C36" s="144"/>
      <c r="D36" s="144"/>
      <c r="E36" s="144"/>
      <c r="F36" s="144"/>
      <c r="G36" s="145"/>
      <c r="H36" s="145"/>
      <c r="I36" s="419" t="s">
        <v>108</v>
      </c>
      <c r="J36" s="420"/>
      <c r="K36" s="421"/>
      <c r="L36" s="224">
        <f>$L$33*$L$35*$L$34</f>
        <v>0</v>
      </c>
      <c r="M36" s="224">
        <f>$M$33*$M$35*$M$34</f>
        <v>599.04153354632581</v>
      </c>
      <c r="N36" s="224">
        <f>$N$33*$N$35*$N$34</f>
        <v>17.971246006389809</v>
      </c>
      <c r="O36" s="224">
        <f>$O$33*$O$35*$O$34</f>
        <v>0</v>
      </c>
      <c r="P36" s="225">
        <f>$P$33*$P$35*$P$34</f>
        <v>0</v>
      </c>
      <c r="Q36" s="147"/>
      <c r="R36" s="147"/>
      <c r="S36" s="147"/>
    </row>
    <row r="37" spans="3:19" s="142" customFormat="1" ht="20.25">
      <c r="C37" s="144"/>
      <c r="D37" s="144"/>
      <c r="E37" s="144"/>
      <c r="F37" s="144"/>
      <c r="G37" s="145"/>
      <c r="H37" s="145"/>
      <c r="I37" s="145"/>
      <c r="J37" s="145"/>
      <c r="K37" s="146"/>
      <c r="L37" s="153"/>
      <c r="M37" s="146"/>
      <c r="N37" s="146"/>
      <c r="O37" s="147"/>
      <c r="P37" s="147"/>
      <c r="Q37" s="147"/>
      <c r="R37" s="147"/>
      <c r="S37" s="147"/>
    </row>
    <row r="38" spans="3:19" s="142" customFormat="1" ht="20.25">
      <c r="C38" s="144"/>
      <c r="D38" s="154" t="s">
        <v>103</v>
      </c>
      <c r="E38" s="144"/>
      <c r="F38" s="144"/>
      <c r="G38" s="145"/>
      <c r="H38" s="145"/>
      <c r="I38" s="154"/>
      <c r="J38" s="145"/>
      <c r="K38" s="146"/>
      <c r="L38" s="153"/>
      <c r="M38" s="146"/>
      <c r="N38" s="146"/>
      <c r="O38" s="216"/>
      <c r="P38" s="147"/>
      <c r="Q38" s="216"/>
      <c r="R38" s="147"/>
    </row>
    <row r="39" spans="3:19" s="142" customFormat="1" ht="20.25">
      <c r="C39" s="144"/>
      <c r="D39" s="144"/>
      <c r="E39" s="144"/>
      <c r="F39" s="144"/>
      <c r="G39" s="145"/>
      <c r="H39" s="145"/>
      <c r="I39" s="145"/>
      <c r="J39" s="145"/>
      <c r="K39" s="146"/>
      <c r="L39" s="153"/>
      <c r="M39" s="146"/>
      <c r="N39" s="146"/>
      <c r="O39" s="147"/>
      <c r="P39" s="147"/>
      <c r="Q39" s="147"/>
      <c r="R39" s="147"/>
    </row>
    <row r="40" spans="3:19" s="142" customFormat="1" ht="20.25">
      <c r="C40" s="144"/>
      <c r="D40" s="142" t="s">
        <v>56</v>
      </c>
      <c r="E40" s="144" t="s">
        <v>97</v>
      </c>
      <c r="F40" s="144"/>
      <c r="G40" s="145"/>
      <c r="H40" s="145"/>
      <c r="I40" s="169" t="s">
        <v>128</v>
      </c>
      <c r="J40" s="144"/>
      <c r="K40" s="146"/>
      <c r="L40" s="153"/>
      <c r="M40" s="145"/>
      <c r="N40" s="215"/>
      <c r="O40" s="155">
        <f>$L$36</f>
        <v>0</v>
      </c>
      <c r="P40" s="147"/>
      <c r="Q40" s="217"/>
    </row>
    <row r="41" spans="3:19" s="142" customFormat="1" ht="20.25">
      <c r="C41" s="144"/>
      <c r="E41" s="144"/>
      <c r="F41" s="144"/>
      <c r="G41" s="145"/>
      <c r="H41" s="145"/>
      <c r="I41" s="145"/>
      <c r="J41" s="145"/>
      <c r="K41" s="146"/>
      <c r="L41" s="153"/>
      <c r="M41" s="145"/>
      <c r="O41" s="155"/>
      <c r="P41" s="147"/>
      <c r="Q41" s="147"/>
    </row>
    <row r="42" spans="3:19" s="142" customFormat="1" ht="20.25">
      <c r="C42" s="144"/>
      <c r="D42" s="142" t="s">
        <v>57</v>
      </c>
      <c r="E42" s="144" t="s">
        <v>98</v>
      </c>
      <c r="F42" s="144"/>
      <c r="G42" s="145"/>
      <c r="H42" s="145"/>
      <c r="I42" s="169" t="s">
        <v>128</v>
      </c>
      <c r="J42" s="144"/>
      <c r="K42" s="146"/>
      <c r="L42" s="153"/>
      <c r="M42" s="145"/>
      <c r="O42" s="155">
        <f>$M$36</f>
        <v>599.04153354632581</v>
      </c>
      <c r="P42" s="147"/>
      <c r="Q42" s="217"/>
    </row>
    <row r="43" spans="3:19" s="142" customFormat="1" ht="20.25">
      <c r="C43" s="144"/>
      <c r="E43" s="144" t="s">
        <v>99</v>
      </c>
      <c r="F43" s="144"/>
      <c r="G43" s="145"/>
      <c r="H43" s="145"/>
      <c r="I43" s="145"/>
      <c r="J43" s="145"/>
      <c r="K43" s="146"/>
      <c r="L43" s="153"/>
      <c r="M43" s="145"/>
      <c r="O43" s="155"/>
      <c r="P43" s="147"/>
      <c r="Q43" s="147"/>
    </row>
    <row r="44" spans="3:19" s="142" customFormat="1" ht="20.25">
      <c r="C44" s="144"/>
      <c r="E44" s="144"/>
      <c r="F44" s="144"/>
      <c r="G44" s="145"/>
      <c r="H44" s="145"/>
      <c r="I44" s="145"/>
      <c r="J44" s="145"/>
      <c r="K44" s="146"/>
      <c r="L44" s="153"/>
      <c r="M44" s="145"/>
      <c r="O44" s="155"/>
      <c r="P44" s="147"/>
      <c r="Q44" s="147"/>
    </row>
    <row r="45" spans="3:19" s="142" customFormat="1" ht="20.25">
      <c r="C45" s="144"/>
      <c r="D45" s="142" t="s">
        <v>58</v>
      </c>
      <c r="E45" s="144" t="s">
        <v>100</v>
      </c>
      <c r="F45" s="144"/>
      <c r="G45" s="145"/>
      <c r="H45" s="145"/>
      <c r="I45" s="169" t="s">
        <v>128</v>
      </c>
      <c r="J45" s="144"/>
      <c r="K45" s="146"/>
      <c r="L45" s="153"/>
      <c r="M45" s="145"/>
      <c r="O45" s="155">
        <f>$N$36</f>
        <v>17.971246006389809</v>
      </c>
      <c r="P45" s="147"/>
      <c r="Q45" s="218"/>
    </row>
    <row r="46" spans="3:19" s="142" customFormat="1" ht="20.25">
      <c r="C46" s="144"/>
      <c r="E46" s="144"/>
      <c r="F46" s="144"/>
      <c r="G46" s="145"/>
      <c r="H46" s="145"/>
      <c r="I46" s="145"/>
      <c r="J46" s="145"/>
      <c r="K46" s="146"/>
      <c r="L46" s="146"/>
      <c r="M46" s="145"/>
      <c r="O46" s="155"/>
      <c r="P46" s="147"/>
      <c r="Q46" s="147"/>
    </row>
    <row r="47" spans="3:19" s="142" customFormat="1" ht="20.25">
      <c r="C47" s="144"/>
      <c r="D47" s="142" t="s">
        <v>59</v>
      </c>
      <c r="E47" s="144" t="s">
        <v>101</v>
      </c>
      <c r="F47" s="144"/>
      <c r="G47" s="145"/>
      <c r="H47" s="145"/>
      <c r="I47" s="169" t="s">
        <v>128</v>
      </c>
      <c r="J47" s="144"/>
      <c r="K47" s="146"/>
      <c r="L47" s="146"/>
      <c r="M47" s="145"/>
      <c r="O47" s="155">
        <f>$O$36</f>
        <v>0</v>
      </c>
      <c r="P47" s="147"/>
      <c r="Q47" s="217"/>
    </row>
    <row r="48" spans="3:19" s="142" customFormat="1" ht="20.25">
      <c r="C48" s="144"/>
      <c r="E48" s="144"/>
      <c r="F48" s="144"/>
      <c r="G48" s="145"/>
      <c r="H48" s="145"/>
      <c r="I48" s="145"/>
      <c r="J48" s="145"/>
      <c r="K48" s="146"/>
      <c r="L48" s="146"/>
      <c r="M48" s="145"/>
      <c r="O48" s="155"/>
      <c r="P48" s="147"/>
      <c r="Q48" s="147"/>
    </row>
    <row r="49" spans="3:22" s="142" customFormat="1" ht="20.25">
      <c r="C49" s="144"/>
      <c r="D49" s="142" t="s">
        <v>60</v>
      </c>
      <c r="E49" s="144" t="s">
        <v>102</v>
      </c>
      <c r="F49" s="144"/>
      <c r="G49" s="145"/>
      <c r="H49" s="145"/>
      <c r="I49" s="169" t="s">
        <v>128</v>
      </c>
      <c r="J49" s="144"/>
      <c r="K49" s="146"/>
      <c r="L49" s="146"/>
      <c r="M49" s="145"/>
      <c r="O49" s="155">
        <f>$P$36</f>
        <v>0</v>
      </c>
      <c r="P49" s="147"/>
      <c r="Q49" s="217"/>
    </row>
    <row r="50" spans="3:22" s="142" customFormat="1" ht="20.25">
      <c r="C50" s="144"/>
      <c r="E50" s="144"/>
      <c r="F50" s="144"/>
      <c r="G50" s="145"/>
      <c r="H50" s="145"/>
      <c r="I50" s="145"/>
      <c r="J50" s="144"/>
      <c r="K50" s="146"/>
      <c r="L50" s="146"/>
      <c r="M50" s="145"/>
      <c r="O50" s="155"/>
      <c r="P50" s="147"/>
      <c r="Q50" s="147"/>
    </row>
    <row r="51" spans="3:22" s="142" customFormat="1" ht="21" thickBot="1">
      <c r="C51" s="144"/>
      <c r="D51" s="144"/>
      <c r="E51" s="144"/>
      <c r="F51" s="144"/>
      <c r="G51" s="145"/>
      <c r="H51" s="145"/>
      <c r="I51" s="145"/>
      <c r="J51" s="145"/>
      <c r="K51" s="146"/>
      <c r="L51" s="146"/>
      <c r="M51" s="145"/>
      <c r="O51" s="156">
        <f>SUM(O40:O49)</f>
        <v>617.01277955271564</v>
      </c>
      <c r="P51" s="147"/>
      <c r="Q51" s="147"/>
    </row>
    <row r="52" spans="3:22" s="142" customFormat="1" ht="21" thickTop="1">
      <c r="C52" s="144"/>
      <c r="D52" s="144"/>
      <c r="E52" s="144"/>
      <c r="F52" s="144"/>
      <c r="G52" s="145"/>
      <c r="H52" s="145"/>
      <c r="I52" s="145"/>
      <c r="J52" s="145"/>
      <c r="K52" s="146"/>
      <c r="L52" s="146"/>
      <c r="M52" s="146"/>
      <c r="N52" s="146"/>
      <c r="O52" s="147"/>
      <c r="P52" s="147"/>
      <c r="Q52" s="147"/>
      <c r="R52" s="147"/>
      <c r="S52" s="147"/>
    </row>
    <row r="53" spans="3:22" s="142" customFormat="1" ht="22.5" customHeight="1">
      <c r="C53" s="387" t="s">
        <v>46</v>
      </c>
      <c r="D53" s="388"/>
      <c r="E53" s="157"/>
      <c r="F53" s="393" t="s">
        <v>122</v>
      </c>
      <c r="G53" s="394"/>
      <c r="H53" s="394"/>
      <c r="I53" s="394"/>
      <c r="J53" s="395"/>
      <c r="K53" s="373" t="s">
        <v>48</v>
      </c>
      <c r="L53" s="402"/>
      <c r="M53" s="402"/>
      <c r="N53" s="402"/>
      <c r="O53" s="374"/>
      <c r="P53" s="404" t="s">
        <v>49</v>
      </c>
      <c r="Q53" s="405"/>
      <c r="R53" s="373" t="s">
        <v>50</v>
      </c>
      <c r="S53" s="374"/>
      <c r="T53" s="373" t="s">
        <v>51</v>
      </c>
      <c r="U53" s="374"/>
    </row>
    <row r="54" spans="3:22" s="142" customFormat="1" ht="22.5" customHeight="1">
      <c r="C54" s="389"/>
      <c r="D54" s="390"/>
      <c r="E54" s="158" t="s">
        <v>52</v>
      </c>
      <c r="F54" s="396"/>
      <c r="G54" s="397"/>
      <c r="H54" s="397"/>
      <c r="I54" s="397"/>
      <c r="J54" s="398"/>
      <c r="K54" s="375"/>
      <c r="L54" s="403"/>
      <c r="M54" s="403"/>
      <c r="N54" s="403"/>
      <c r="O54" s="376"/>
      <c r="P54" s="386"/>
      <c r="Q54" s="406"/>
      <c r="R54" s="375"/>
      <c r="S54" s="376"/>
      <c r="T54" s="375"/>
      <c r="U54" s="376"/>
    </row>
    <row r="55" spans="3:22" s="142" customFormat="1" ht="24.75" customHeight="1">
      <c r="C55" s="389"/>
      <c r="D55" s="390"/>
      <c r="E55" s="158" t="s">
        <v>53</v>
      </c>
      <c r="F55" s="396"/>
      <c r="G55" s="397"/>
      <c r="H55" s="397"/>
      <c r="I55" s="397"/>
      <c r="J55" s="398"/>
      <c r="K55" s="377" t="s">
        <v>38</v>
      </c>
      <c r="L55" s="378"/>
      <c r="M55" s="379" t="s">
        <v>93</v>
      </c>
      <c r="N55" s="379" t="s">
        <v>94</v>
      </c>
      <c r="O55" s="381" t="s">
        <v>95</v>
      </c>
      <c r="P55" s="159" t="s">
        <v>56</v>
      </c>
      <c r="Q55" s="160" t="s">
        <v>57</v>
      </c>
      <c r="R55" s="161" t="s">
        <v>58</v>
      </c>
      <c r="S55" s="161" t="s">
        <v>59</v>
      </c>
      <c r="T55" s="161" t="s">
        <v>60</v>
      </c>
      <c r="U55" s="161" t="s">
        <v>61</v>
      </c>
    </row>
    <row r="56" spans="3:22" s="142" customFormat="1" ht="24.75" customHeight="1">
      <c r="C56" s="391"/>
      <c r="D56" s="392"/>
      <c r="E56" s="162"/>
      <c r="F56" s="399"/>
      <c r="G56" s="400"/>
      <c r="H56" s="400"/>
      <c r="I56" s="400"/>
      <c r="J56" s="401"/>
      <c r="K56" s="163" t="s">
        <v>62</v>
      </c>
      <c r="L56" s="163" t="s">
        <v>63</v>
      </c>
      <c r="M56" s="380"/>
      <c r="N56" s="380"/>
      <c r="O56" s="382"/>
      <c r="P56" s="164" t="s">
        <v>64</v>
      </c>
      <c r="Q56" s="163" t="s">
        <v>45</v>
      </c>
      <c r="R56" s="163" t="s">
        <v>64</v>
      </c>
      <c r="S56" s="163" t="s">
        <v>45</v>
      </c>
      <c r="T56" s="163" t="s">
        <v>64</v>
      </c>
      <c r="U56" s="163" t="s">
        <v>45</v>
      </c>
    </row>
    <row r="57" spans="3:22" s="143" customFormat="1" ht="72" customHeight="1">
      <c r="C57" s="407"/>
      <c r="D57" s="407"/>
      <c r="E57" s="206"/>
      <c r="F57" s="408"/>
      <c r="G57" s="409"/>
      <c r="H57" s="409"/>
      <c r="I57" s="409"/>
      <c r="J57" s="410"/>
      <c r="K57" s="207"/>
      <c r="L57" s="207"/>
      <c r="M57" s="208">
        <f>L57-K57</f>
        <v>0</v>
      </c>
      <c r="N57" s="207"/>
      <c r="O57" s="208">
        <f>M57-N57</f>
        <v>0</v>
      </c>
      <c r="P57" s="209">
        <f>IF(E57=$P$55,O57,0)</f>
        <v>0</v>
      </c>
      <c r="Q57" s="209">
        <f>IF(E57=$Q$55,O57,0)</f>
        <v>0</v>
      </c>
      <c r="R57" s="209">
        <f>IF(E57=$R$55,O57,0)</f>
        <v>0</v>
      </c>
      <c r="S57" s="209">
        <f>IF(E57=$S$55,O57,0)</f>
        <v>0</v>
      </c>
      <c r="T57" s="209">
        <f>IF(E57=$T$55,O57,0)</f>
        <v>0</v>
      </c>
      <c r="U57" s="209">
        <f>IF(E57=$U$55,O57,0)</f>
        <v>0</v>
      </c>
      <c r="V57" s="195"/>
    </row>
    <row r="58" spans="3:22" s="143" customFormat="1" ht="72" customHeight="1">
      <c r="C58" s="407">
        <v>44624</v>
      </c>
      <c r="D58" s="407"/>
      <c r="E58" s="206" t="s">
        <v>58</v>
      </c>
      <c r="F58" s="408" t="s">
        <v>120</v>
      </c>
      <c r="G58" s="409"/>
      <c r="H58" s="409"/>
      <c r="I58" s="409"/>
      <c r="J58" s="410"/>
      <c r="K58" s="207">
        <v>0.33333333333333331</v>
      </c>
      <c r="L58" s="207">
        <v>0.91666666666666663</v>
      </c>
      <c r="M58" s="208">
        <f t="shared" ref="M58:M62" si="1">L58-K58</f>
        <v>0.58333333333333326</v>
      </c>
      <c r="N58" s="207">
        <v>8.3333333333333329E-2</v>
      </c>
      <c r="O58" s="208">
        <f t="shared" ref="O58:O62" si="2">M58-N58</f>
        <v>0.49999999999999994</v>
      </c>
      <c r="P58" s="209">
        <f t="shared" ref="P58:P62" si="3">IF(E58=$P$55,O58,0)</f>
        <v>0</v>
      </c>
      <c r="Q58" s="209">
        <f t="shared" ref="Q58:Q62" si="4">IF(E58=$Q$55,O58,0)</f>
        <v>0</v>
      </c>
      <c r="R58" s="209">
        <f t="shared" ref="R58:R62" si="5">IF(E58=$R$55,O58,0)</f>
        <v>0.49999999999999994</v>
      </c>
      <c r="S58" s="209">
        <f t="shared" ref="S58:S62" si="6">IF(E58=$S$55,O58,0)</f>
        <v>0</v>
      </c>
      <c r="T58" s="209">
        <f t="shared" ref="T58:T62" si="7">IF(E58=$T$55,O58,0)</f>
        <v>0</v>
      </c>
      <c r="U58" s="209">
        <f t="shared" ref="U58:U62" si="8">IF(E58=$U$55,O58,0)</f>
        <v>0</v>
      </c>
      <c r="V58" s="195"/>
    </row>
    <row r="59" spans="3:22" s="143" customFormat="1" ht="72" customHeight="1">
      <c r="C59" s="407">
        <v>44624</v>
      </c>
      <c r="D59" s="407"/>
      <c r="E59" s="206" t="s">
        <v>59</v>
      </c>
      <c r="F59" s="408" t="s">
        <v>120</v>
      </c>
      <c r="G59" s="409"/>
      <c r="H59" s="409"/>
      <c r="I59" s="409"/>
      <c r="J59" s="410"/>
      <c r="K59" s="207">
        <v>0.91666666666666663</v>
      </c>
      <c r="L59" s="207">
        <v>0.95833333333333337</v>
      </c>
      <c r="M59" s="208">
        <f t="shared" si="1"/>
        <v>4.1666666666666741E-2</v>
      </c>
      <c r="N59" s="207"/>
      <c r="O59" s="208">
        <f t="shared" si="2"/>
        <v>4.1666666666666741E-2</v>
      </c>
      <c r="P59" s="209">
        <f t="shared" si="3"/>
        <v>0</v>
      </c>
      <c r="Q59" s="209">
        <f t="shared" si="4"/>
        <v>0</v>
      </c>
      <c r="R59" s="209">
        <f t="shared" si="5"/>
        <v>0</v>
      </c>
      <c r="S59" s="209">
        <f t="shared" si="6"/>
        <v>4.1666666666666741E-2</v>
      </c>
      <c r="T59" s="209">
        <f t="shared" si="7"/>
        <v>0</v>
      </c>
      <c r="U59" s="209">
        <f t="shared" si="8"/>
        <v>0</v>
      </c>
      <c r="V59" s="195"/>
    </row>
    <row r="60" spans="3:22" s="143" customFormat="1" ht="72" customHeight="1">
      <c r="C60" s="407">
        <v>44625</v>
      </c>
      <c r="D60" s="407"/>
      <c r="E60" s="206" t="s">
        <v>58</v>
      </c>
      <c r="F60" s="408" t="s">
        <v>120</v>
      </c>
      <c r="G60" s="409"/>
      <c r="H60" s="409"/>
      <c r="I60" s="409"/>
      <c r="J60" s="410"/>
      <c r="K60" s="207"/>
      <c r="L60" s="207"/>
      <c r="M60" s="208">
        <f t="shared" si="1"/>
        <v>0</v>
      </c>
      <c r="N60" s="207"/>
      <c r="O60" s="208">
        <f t="shared" si="2"/>
        <v>0</v>
      </c>
      <c r="P60" s="209">
        <f t="shared" si="3"/>
        <v>0</v>
      </c>
      <c r="Q60" s="209">
        <f t="shared" si="4"/>
        <v>0</v>
      </c>
      <c r="R60" s="209">
        <f t="shared" si="5"/>
        <v>0</v>
      </c>
      <c r="S60" s="209">
        <f t="shared" si="6"/>
        <v>0</v>
      </c>
      <c r="T60" s="209">
        <f t="shared" si="7"/>
        <v>0</v>
      </c>
      <c r="U60" s="209">
        <f t="shared" si="8"/>
        <v>0</v>
      </c>
      <c r="V60" s="195"/>
    </row>
    <row r="61" spans="3:22" s="143" customFormat="1" ht="72" customHeight="1">
      <c r="C61" s="407"/>
      <c r="D61" s="407"/>
      <c r="E61" s="206"/>
      <c r="F61" s="408"/>
      <c r="G61" s="409"/>
      <c r="H61" s="409"/>
      <c r="I61" s="409"/>
      <c r="J61" s="410"/>
      <c r="K61" s="207"/>
      <c r="L61" s="207"/>
      <c r="M61" s="208">
        <f t="shared" si="1"/>
        <v>0</v>
      </c>
      <c r="N61" s="207"/>
      <c r="O61" s="208">
        <f t="shared" si="2"/>
        <v>0</v>
      </c>
      <c r="P61" s="209">
        <f t="shared" si="3"/>
        <v>0</v>
      </c>
      <c r="Q61" s="209">
        <f t="shared" si="4"/>
        <v>0</v>
      </c>
      <c r="R61" s="209">
        <f t="shared" si="5"/>
        <v>0</v>
      </c>
      <c r="S61" s="209">
        <f t="shared" si="6"/>
        <v>0</v>
      </c>
      <c r="T61" s="209">
        <f t="shared" si="7"/>
        <v>0</v>
      </c>
      <c r="U61" s="209">
        <f t="shared" si="8"/>
        <v>0</v>
      </c>
      <c r="V61" s="195"/>
    </row>
    <row r="62" spans="3:22" s="143" customFormat="1" ht="72" customHeight="1">
      <c r="C62" s="407"/>
      <c r="D62" s="407"/>
      <c r="E62" s="206"/>
      <c r="F62" s="411"/>
      <c r="G62" s="412"/>
      <c r="H62" s="412"/>
      <c r="I62" s="412"/>
      <c r="J62" s="413"/>
      <c r="K62" s="207"/>
      <c r="L62" s="207"/>
      <c r="M62" s="208">
        <f t="shared" si="1"/>
        <v>0</v>
      </c>
      <c r="N62" s="207"/>
      <c r="O62" s="208">
        <f t="shared" si="2"/>
        <v>0</v>
      </c>
      <c r="P62" s="209">
        <f t="shared" si="3"/>
        <v>0</v>
      </c>
      <c r="Q62" s="209">
        <f t="shared" si="4"/>
        <v>0</v>
      </c>
      <c r="R62" s="209">
        <f t="shared" si="5"/>
        <v>0</v>
      </c>
      <c r="S62" s="209">
        <f t="shared" si="6"/>
        <v>0</v>
      </c>
      <c r="T62" s="209">
        <f t="shared" si="7"/>
        <v>0</v>
      </c>
      <c r="U62" s="209">
        <f t="shared" si="8"/>
        <v>0</v>
      </c>
      <c r="V62" s="195"/>
    </row>
    <row r="63" spans="3:22" s="199" customFormat="1" ht="40.5" customHeight="1">
      <c r="C63" s="196"/>
      <c r="D63" s="196"/>
      <c r="E63" s="196"/>
      <c r="F63" s="196"/>
      <c r="G63" s="196"/>
      <c r="H63" s="196"/>
      <c r="I63" s="196"/>
      <c r="J63" s="196"/>
      <c r="K63" s="383" t="s">
        <v>66</v>
      </c>
      <c r="L63" s="385"/>
      <c r="M63" s="197">
        <f>SUM(M57:M62)</f>
        <v>0.625</v>
      </c>
      <c r="N63" s="197">
        <f>SUM(N57:N62)</f>
        <v>8.3333333333333329E-2</v>
      </c>
      <c r="O63" s="197">
        <f>SUM(O57:O62)</f>
        <v>0.54166666666666674</v>
      </c>
      <c r="P63" s="197">
        <f>SUM($P$57:$P$62)</f>
        <v>0</v>
      </c>
      <c r="Q63" s="197">
        <f>SUM($Q$57:$Q$62)</f>
        <v>0</v>
      </c>
      <c r="R63" s="197">
        <f>SUM($R$57:$R$62)</f>
        <v>0.49999999999999994</v>
      </c>
      <c r="S63" s="197">
        <f>SUM($S$57:$S$62)</f>
        <v>4.1666666666666741E-2</v>
      </c>
      <c r="T63" s="197">
        <f>SUM($T$57:$T$62)</f>
        <v>0</v>
      </c>
      <c r="U63" s="197">
        <f>SUM($U$57:$U$62)</f>
        <v>0</v>
      </c>
      <c r="V63" s="198"/>
    </row>
    <row r="64" spans="3:22" s="199" customFormat="1" ht="11.25" customHeight="1">
      <c r="C64" s="196"/>
      <c r="D64" s="196"/>
      <c r="E64" s="196"/>
      <c r="F64" s="196"/>
      <c r="G64" s="196"/>
      <c r="H64" s="196"/>
      <c r="I64" s="196"/>
      <c r="J64" s="196"/>
      <c r="K64" s="228"/>
      <c r="L64" s="228"/>
      <c r="M64" s="229"/>
      <c r="N64" s="229"/>
      <c r="O64" s="229"/>
      <c r="P64" s="229"/>
      <c r="Q64" s="229"/>
      <c r="R64" s="229"/>
      <c r="S64" s="229"/>
      <c r="T64" s="229"/>
      <c r="U64" s="229"/>
      <c r="V64" s="198"/>
    </row>
    <row r="65" spans="3:22" s="199" customFormat="1" ht="25.5" customHeight="1">
      <c r="C65" s="387" t="s">
        <v>46</v>
      </c>
      <c r="D65" s="388"/>
      <c r="E65" s="157"/>
      <c r="F65" s="373" t="s">
        <v>121</v>
      </c>
      <c r="G65" s="402"/>
      <c r="H65" s="402"/>
      <c r="I65" s="402"/>
      <c r="J65" s="374"/>
      <c r="K65" s="373" t="s">
        <v>48</v>
      </c>
      <c r="L65" s="402"/>
      <c r="M65" s="402"/>
      <c r="N65" s="402"/>
      <c r="O65" s="374"/>
      <c r="P65" s="404" t="s">
        <v>49</v>
      </c>
      <c r="Q65" s="405"/>
      <c r="R65" s="373" t="s">
        <v>50</v>
      </c>
      <c r="S65" s="374"/>
      <c r="T65" s="373" t="s">
        <v>51</v>
      </c>
      <c r="U65" s="374"/>
      <c r="V65" s="198"/>
    </row>
    <row r="66" spans="3:22" s="199" customFormat="1" ht="25.5" customHeight="1">
      <c r="C66" s="389"/>
      <c r="D66" s="390"/>
      <c r="E66" s="158" t="s">
        <v>52</v>
      </c>
      <c r="F66" s="442"/>
      <c r="G66" s="443"/>
      <c r="H66" s="443"/>
      <c r="I66" s="443"/>
      <c r="J66" s="444"/>
      <c r="K66" s="375"/>
      <c r="L66" s="403"/>
      <c r="M66" s="403"/>
      <c r="N66" s="403"/>
      <c r="O66" s="376"/>
      <c r="P66" s="386"/>
      <c r="Q66" s="406"/>
      <c r="R66" s="375"/>
      <c r="S66" s="376"/>
      <c r="T66" s="375"/>
      <c r="U66" s="376"/>
      <c r="V66" s="198"/>
    </row>
    <row r="67" spans="3:22" s="199" customFormat="1" ht="25.5" customHeight="1">
      <c r="C67" s="389"/>
      <c r="D67" s="390"/>
      <c r="E67" s="158" t="s">
        <v>53</v>
      </c>
      <c r="F67" s="442"/>
      <c r="G67" s="443"/>
      <c r="H67" s="443"/>
      <c r="I67" s="443"/>
      <c r="J67" s="444"/>
      <c r="K67" s="377" t="s">
        <v>38</v>
      </c>
      <c r="L67" s="378"/>
      <c r="M67" s="379" t="s">
        <v>93</v>
      </c>
      <c r="N67" s="379" t="s">
        <v>94</v>
      </c>
      <c r="O67" s="381" t="s">
        <v>95</v>
      </c>
      <c r="P67" s="159" t="s">
        <v>56</v>
      </c>
      <c r="Q67" s="160" t="s">
        <v>57</v>
      </c>
      <c r="R67" s="161" t="s">
        <v>58</v>
      </c>
      <c r="S67" s="161" t="s">
        <v>59</v>
      </c>
      <c r="T67" s="161" t="s">
        <v>60</v>
      </c>
      <c r="U67" s="161" t="s">
        <v>61</v>
      </c>
      <c r="V67" s="198"/>
    </row>
    <row r="68" spans="3:22" s="199" customFormat="1" ht="25.5" customHeight="1">
      <c r="C68" s="391"/>
      <c r="D68" s="392"/>
      <c r="E68" s="162"/>
      <c r="F68" s="375"/>
      <c r="G68" s="403"/>
      <c r="H68" s="403"/>
      <c r="I68" s="403"/>
      <c r="J68" s="376"/>
      <c r="K68" s="163" t="s">
        <v>62</v>
      </c>
      <c r="L68" s="163" t="s">
        <v>63</v>
      </c>
      <c r="M68" s="380"/>
      <c r="N68" s="380"/>
      <c r="O68" s="382"/>
      <c r="P68" s="164" t="s">
        <v>64</v>
      </c>
      <c r="Q68" s="163" t="s">
        <v>45</v>
      </c>
      <c r="R68" s="163" t="s">
        <v>64</v>
      </c>
      <c r="S68" s="163" t="s">
        <v>45</v>
      </c>
      <c r="T68" s="163" t="s">
        <v>64</v>
      </c>
      <c r="U68" s="163" t="s">
        <v>45</v>
      </c>
      <c r="V68" s="198"/>
    </row>
    <row r="69" spans="3:22" s="199" customFormat="1" ht="32.25" customHeight="1">
      <c r="C69" s="383" t="s">
        <v>67</v>
      </c>
      <c r="D69" s="384"/>
      <c r="E69" s="384"/>
      <c r="F69" s="384"/>
      <c r="G69" s="384"/>
      <c r="H69" s="384"/>
      <c r="I69" s="384"/>
      <c r="J69" s="384"/>
      <c r="K69" s="384"/>
      <c r="L69" s="384"/>
      <c r="M69" s="384"/>
      <c r="N69" s="384"/>
      <c r="O69" s="385"/>
      <c r="P69" s="200">
        <f>$P$63</f>
        <v>0</v>
      </c>
      <c r="Q69" s="200">
        <f>$Q$63</f>
        <v>0</v>
      </c>
      <c r="R69" s="200">
        <f>$R$63</f>
        <v>0.49999999999999994</v>
      </c>
      <c r="S69" s="200">
        <f>$S$63</f>
        <v>4.1666666666666741E-2</v>
      </c>
      <c r="T69" s="200">
        <f>$T$63</f>
        <v>0</v>
      </c>
      <c r="U69" s="200">
        <f>$U$63</f>
        <v>0</v>
      </c>
      <c r="V69" s="198"/>
    </row>
    <row r="70" spans="3:22" s="143" customFormat="1" ht="72.75" customHeight="1">
      <c r="C70" s="407"/>
      <c r="D70" s="407"/>
      <c r="E70" s="206"/>
      <c r="F70" s="408"/>
      <c r="G70" s="409"/>
      <c r="H70" s="409"/>
      <c r="I70" s="409"/>
      <c r="J70" s="410"/>
      <c r="K70" s="207"/>
      <c r="L70" s="207"/>
      <c r="M70" s="208">
        <f>L70-K70</f>
        <v>0</v>
      </c>
      <c r="N70" s="207"/>
      <c r="O70" s="208">
        <f>M70-N70</f>
        <v>0</v>
      </c>
      <c r="P70" s="209">
        <f>IF(E70=$P$55,O70,0)</f>
        <v>0</v>
      </c>
      <c r="Q70" s="209">
        <f>IF(E70=$Q$55,O70,0)</f>
        <v>0</v>
      </c>
      <c r="R70" s="209">
        <f>IF(E70=$R$55,O70,0)</f>
        <v>0</v>
      </c>
      <c r="S70" s="209">
        <f>IF(E70=$S$55,O70,0)</f>
        <v>0</v>
      </c>
      <c r="T70" s="209">
        <f>IF(E70=$T$55,O70,0)</f>
        <v>0</v>
      </c>
      <c r="U70" s="209">
        <f>IF(E70=$U$55,O70,0)</f>
        <v>0</v>
      </c>
      <c r="V70" s="195"/>
    </row>
    <row r="71" spans="3:22" s="143" customFormat="1" ht="72.75" customHeight="1">
      <c r="C71" s="407"/>
      <c r="D71" s="407"/>
      <c r="E71" s="206"/>
      <c r="F71" s="408"/>
      <c r="G71" s="409"/>
      <c r="H71" s="409"/>
      <c r="I71" s="409"/>
      <c r="J71" s="410"/>
      <c r="K71" s="207"/>
      <c r="L71" s="207"/>
      <c r="M71" s="208">
        <f t="shared" ref="M71:M73" si="9">L71-K71</f>
        <v>0</v>
      </c>
      <c r="N71" s="207"/>
      <c r="O71" s="208">
        <f t="shared" ref="O71:O73" si="10">M71-N71</f>
        <v>0</v>
      </c>
      <c r="P71" s="209">
        <f t="shared" ref="P71:P73" si="11">IF(E71=$P$55,O71,0)</f>
        <v>0</v>
      </c>
      <c r="Q71" s="209">
        <f t="shared" ref="Q71:Q73" si="12">IF(E71=$Q$55,O71,0)</f>
        <v>0</v>
      </c>
      <c r="R71" s="209">
        <f t="shared" ref="R71:R73" si="13">IF(E71=$R$55,O71,0)</f>
        <v>0</v>
      </c>
      <c r="S71" s="209">
        <f t="shared" ref="S71:S73" si="14">IF(E71=$S$55,O71,0)</f>
        <v>0</v>
      </c>
      <c r="T71" s="209">
        <f t="shared" ref="T71:T73" si="15">IF(E71=$T$55,O71,0)</f>
        <v>0</v>
      </c>
      <c r="U71" s="209">
        <f t="shared" ref="U71:U73" si="16">IF(E71=$U$55,O71,0)</f>
        <v>0</v>
      </c>
      <c r="V71" s="195"/>
    </row>
    <row r="72" spans="3:22" s="143" customFormat="1" ht="72.75" customHeight="1">
      <c r="C72" s="407">
        <v>44624</v>
      </c>
      <c r="D72" s="407"/>
      <c r="E72" s="206" t="s">
        <v>58</v>
      </c>
      <c r="F72" s="408" t="s">
        <v>120</v>
      </c>
      <c r="G72" s="409"/>
      <c r="H72" s="409"/>
      <c r="I72" s="409"/>
      <c r="J72" s="410"/>
      <c r="K72" s="207">
        <v>0.33333333333333331</v>
      </c>
      <c r="L72" s="207">
        <v>0.91666666666666663</v>
      </c>
      <c r="M72" s="208">
        <f t="shared" si="9"/>
        <v>0.58333333333333326</v>
      </c>
      <c r="N72" s="207"/>
      <c r="O72" s="208">
        <f t="shared" si="10"/>
        <v>0.58333333333333326</v>
      </c>
      <c r="P72" s="209">
        <f t="shared" si="11"/>
        <v>0</v>
      </c>
      <c r="Q72" s="209">
        <f t="shared" si="12"/>
        <v>0</v>
      </c>
      <c r="R72" s="209">
        <f t="shared" si="13"/>
        <v>0.58333333333333326</v>
      </c>
      <c r="S72" s="209">
        <f t="shared" si="14"/>
        <v>0</v>
      </c>
      <c r="T72" s="209">
        <f t="shared" si="15"/>
        <v>0</v>
      </c>
      <c r="U72" s="209">
        <f t="shared" si="16"/>
        <v>0</v>
      </c>
      <c r="V72" s="195"/>
    </row>
    <row r="73" spans="3:22" s="143" customFormat="1" ht="72.75" customHeight="1">
      <c r="C73" s="407"/>
      <c r="D73" s="407"/>
      <c r="E73" s="206"/>
      <c r="F73" s="408"/>
      <c r="G73" s="409"/>
      <c r="H73" s="409"/>
      <c r="I73" s="409"/>
      <c r="J73" s="410"/>
      <c r="K73" s="207"/>
      <c r="L73" s="207"/>
      <c r="M73" s="208">
        <f t="shared" si="9"/>
        <v>0</v>
      </c>
      <c r="N73" s="207"/>
      <c r="O73" s="208">
        <f t="shared" si="10"/>
        <v>0</v>
      </c>
      <c r="P73" s="209">
        <f t="shared" si="11"/>
        <v>0</v>
      </c>
      <c r="Q73" s="209">
        <f t="shared" si="12"/>
        <v>0</v>
      </c>
      <c r="R73" s="209">
        <f t="shared" si="13"/>
        <v>0</v>
      </c>
      <c r="S73" s="209">
        <f t="shared" si="14"/>
        <v>0</v>
      </c>
      <c r="T73" s="209">
        <f t="shared" si="15"/>
        <v>0</v>
      </c>
      <c r="U73" s="209">
        <f t="shared" si="16"/>
        <v>0</v>
      </c>
      <c r="V73" s="195"/>
    </row>
    <row r="74" spans="3:22" s="143" customFormat="1" ht="72.75" customHeight="1">
      <c r="C74" s="407"/>
      <c r="D74" s="407"/>
      <c r="E74" s="206"/>
      <c r="F74" s="408"/>
      <c r="G74" s="409"/>
      <c r="H74" s="409"/>
      <c r="I74" s="409"/>
      <c r="J74" s="410"/>
      <c r="K74" s="207"/>
      <c r="L74" s="207"/>
      <c r="M74" s="208">
        <f t="shared" ref="M74:M83" si="17">L74-K74</f>
        <v>0</v>
      </c>
      <c r="N74" s="207"/>
      <c r="O74" s="208">
        <f t="shared" ref="O74:O83" si="18">M74-N74</f>
        <v>0</v>
      </c>
      <c r="P74" s="209">
        <f t="shared" ref="P74:P83" si="19">IF(E74=$P$55,O74,0)</f>
        <v>0</v>
      </c>
      <c r="Q74" s="209">
        <f t="shared" ref="Q74:Q83" si="20">IF(E74=$Q$55,O74,0)</f>
        <v>0</v>
      </c>
      <c r="R74" s="209">
        <f t="shared" ref="R74:R83" si="21">IF(E74=$R$55,O74,0)</f>
        <v>0</v>
      </c>
      <c r="S74" s="209">
        <f t="shared" ref="S74:S83" si="22">IF(E74=$S$55,O74,0)</f>
        <v>0</v>
      </c>
      <c r="T74" s="209">
        <f t="shared" ref="T74:T83" si="23">IF(E74=$T$55,O74,0)</f>
        <v>0</v>
      </c>
      <c r="U74" s="209">
        <f t="shared" ref="U74:U83" si="24">IF(E74=$U$55,O74,0)</f>
        <v>0</v>
      </c>
      <c r="V74" s="195"/>
    </row>
    <row r="75" spans="3:22" s="143" customFormat="1" ht="72.75" customHeight="1">
      <c r="C75" s="407"/>
      <c r="D75" s="407"/>
      <c r="E75" s="206"/>
      <c r="F75" s="408"/>
      <c r="G75" s="409"/>
      <c r="H75" s="409"/>
      <c r="I75" s="409"/>
      <c r="J75" s="410"/>
      <c r="K75" s="207"/>
      <c r="L75" s="207"/>
      <c r="M75" s="208">
        <f t="shared" si="17"/>
        <v>0</v>
      </c>
      <c r="N75" s="207"/>
      <c r="O75" s="208">
        <f t="shared" si="18"/>
        <v>0</v>
      </c>
      <c r="P75" s="209">
        <f t="shared" si="19"/>
        <v>0</v>
      </c>
      <c r="Q75" s="209">
        <f t="shared" si="20"/>
        <v>0</v>
      </c>
      <c r="R75" s="209">
        <f t="shared" si="21"/>
        <v>0</v>
      </c>
      <c r="S75" s="209">
        <f t="shared" si="22"/>
        <v>0</v>
      </c>
      <c r="T75" s="209">
        <f t="shared" si="23"/>
        <v>0</v>
      </c>
      <c r="U75" s="209">
        <f t="shared" si="24"/>
        <v>0</v>
      </c>
      <c r="V75" s="195"/>
    </row>
    <row r="76" spans="3:22" s="143" customFormat="1" ht="72.75" customHeight="1">
      <c r="C76" s="407"/>
      <c r="D76" s="407"/>
      <c r="E76" s="206"/>
      <c r="F76" s="408"/>
      <c r="G76" s="409"/>
      <c r="H76" s="409"/>
      <c r="I76" s="409"/>
      <c r="J76" s="410"/>
      <c r="K76" s="207"/>
      <c r="L76" s="207"/>
      <c r="M76" s="208">
        <f t="shared" si="17"/>
        <v>0</v>
      </c>
      <c r="N76" s="207"/>
      <c r="O76" s="208">
        <f t="shared" si="18"/>
        <v>0</v>
      </c>
      <c r="P76" s="209">
        <f t="shared" si="19"/>
        <v>0</v>
      </c>
      <c r="Q76" s="209">
        <f t="shared" si="20"/>
        <v>0</v>
      </c>
      <c r="R76" s="209">
        <f t="shared" si="21"/>
        <v>0</v>
      </c>
      <c r="S76" s="209">
        <f t="shared" si="22"/>
        <v>0</v>
      </c>
      <c r="T76" s="209">
        <f t="shared" si="23"/>
        <v>0</v>
      </c>
      <c r="U76" s="209">
        <f t="shared" si="24"/>
        <v>0</v>
      </c>
      <c r="V76" s="195"/>
    </row>
    <row r="77" spans="3:22" s="143" customFormat="1" ht="72.75" customHeight="1">
      <c r="C77" s="407"/>
      <c r="D77" s="407"/>
      <c r="E77" s="206"/>
      <c r="F77" s="408"/>
      <c r="G77" s="409"/>
      <c r="H77" s="409"/>
      <c r="I77" s="409"/>
      <c r="J77" s="410"/>
      <c r="K77" s="207"/>
      <c r="L77" s="207"/>
      <c r="M77" s="208">
        <f t="shared" si="17"/>
        <v>0</v>
      </c>
      <c r="N77" s="207"/>
      <c r="O77" s="208">
        <f t="shared" si="18"/>
        <v>0</v>
      </c>
      <c r="P77" s="209">
        <f t="shared" si="19"/>
        <v>0</v>
      </c>
      <c r="Q77" s="209">
        <f t="shared" si="20"/>
        <v>0</v>
      </c>
      <c r="R77" s="209">
        <f t="shared" si="21"/>
        <v>0</v>
      </c>
      <c r="S77" s="209">
        <f t="shared" si="22"/>
        <v>0</v>
      </c>
      <c r="T77" s="209">
        <f t="shared" si="23"/>
        <v>0</v>
      </c>
      <c r="U77" s="209">
        <f t="shared" si="24"/>
        <v>0</v>
      </c>
      <c r="V77" s="195"/>
    </row>
    <row r="78" spans="3:22" s="143" customFormat="1" ht="72.75" customHeight="1">
      <c r="C78" s="407"/>
      <c r="D78" s="407"/>
      <c r="E78" s="206"/>
      <c r="F78" s="408"/>
      <c r="G78" s="409"/>
      <c r="H78" s="409"/>
      <c r="I78" s="409"/>
      <c r="J78" s="410"/>
      <c r="K78" s="207"/>
      <c r="L78" s="207"/>
      <c r="M78" s="208">
        <f t="shared" si="17"/>
        <v>0</v>
      </c>
      <c r="N78" s="207"/>
      <c r="O78" s="208">
        <f t="shared" si="18"/>
        <v>0</v>
      </c>
      <c r="P78" s="209">
        <f t="shared" si="19"/>
        <v>0</v>
      </c>
      <c r="Q78" s="209">
        <f t="shared" si="20"/>
        <v>0</v>
      </c>
      <c r="R78" s="209">
        <f t="shared" si="21"/>
        <v>0</v>
      </c>
      <c r="S78" s="209">
        <f t="shared" si="22"/>
        <v>0</v>
      </c>
      <c r="T78" s="209">
        <f t="shared" si="23"/>
        <v>0</v>
      </c>
      <c r="U78" s="209">
        <f t="shared" si="24"/>
        <v>0</v>
      </c>
      <c r="V78" s="195"/>
    </row>
    <row r="79" spans="3:22" s="143" customFormat="1" ht="72.75" customHeight="1">
      <c r="C79" s="407"/>
      <c r="D79" s="407"/>
      <c r="E79" s="206"/>
      <c r="F79" s="408"/>
      <c r="G79" s="409"/>
      <c r="H79" s="409"/>
      <c r="I79" s="409"/>
      <c r="J79" s="410"/>
      <c r="K79" s="207"/>
      <c r="L79" s="207"/>
      <c r="M79" s="208">
        <f t="shared" si="17"/>
        <v>0</v>
      </c>
      <c r="N79" s="207"/>
      <c r="O79" s="208">
        <f t="shared" si="18"/>
        <v>0</v>
      </c>
      <c r="P79" s="209">
        <f t="shared" si="19"/>
        <v>0</v>
      </c>
      <c r="Q79" s="209">
        <f t="shared" si="20"/>
        <v>0</v>
      </c>
      <c r="R79" s="209">
        <f t="shared" si="21"/>
        <v>0</v>
      </c>
      <c r="S79" s="209">
        <f t="shared" si="22"/>
        <v>0</v>
      </c>
      <c r="T79" s="209">
        <f t="shared" si="23"/>
        <v>0</v>
      </c>
      <c r="U79" s="209">
        <f t="shared" si="24"/>
        <v>0</v>
      </c>
      <c r="V79" s="195"/>
    </row>
    <row r="80" spans="3:22" s="143" customFormat="1" ht="72.75" customHeight="1">
      <c r="C80" s="407"/>
      <c r="D80" s="407"/>
      <c r="E80" s="206"/>
      <c r="F80" s="408"/>
      <c r="G80" s="409"/>
      <c r="H80" s="409"/>
      <c r="I80" s="409"/>
      <c r="J80" s="410"/>
      <c r="K80" s="207"/>
      <c r="L80" s="207"/>
      <c r="M80" s="208">
        <f t="shared" si="17"/>
        <v>0</v>
      </c>
      <c r="N80" s="207"/>
      <c r="O80" s="208">
        <f t="shared" si="18"/>
        <v>0</v>
      </c>
      <c r="P80" s="209">
        <f t="shared" si="19"/>
        <v>0</v>
      </c>
      <c r="Q80" s="209">
        <f t="shared" si="20"/>
        <v>0</v>
      </c>
      <c r="R80" s="209">
        <f t="shared" si="21"/>
        <v>0</v>
      </c>
      <c r="S80" s="209">
        <f t="shared" si="22"/>
        <v>0</v>
      </c>
      <c r="T80" s="209">
        <f t="shared" si="23"/>
        <v>0</v>
      </c>
      <c r="U80" s="209">
        <f t="shared" si="24"/>
        <v>0</v>
      </c>
      <c r="V80" s="195"/>
    </row>
    <row r="81" spans="3:22" s="143" customFormat="1" ht="72.75" customHeight="1">
      <c r="C81" s="407"/>
      <c r="D81" s="407"/>
      <c r="E81" s="206"/>
      <c r="F81" s="408"/>
      <c r="G81" s="409"/>
      <c r="H81" s="409"/>
      <c r="I81" s="409"/>
      <c r="J81" s="410"/>
      <c r="K81" s="207"/>
      <c r="L81" s="207"/>
      <c r="M81" s="208">
        <f t="shared" si="17"/>
        <v>0</v>
      </c>
      <c r="N81" s="207"/>
      <c r="O81" s="208">
        <f t="shared" si="18"/>
        <v>0</v>
      </c>
      <c r="P81" s="209">
        <f t="shared" si="19"/>
        <v>0</v>
      </c>
      <c r="Q81" s="209">
        <f t="shared" si="20"/>
        <v>0</v>
      </c>
      <c r="R81" s="209">
        <f t="shared" si="21"/>
        <v>0</v>
      </c>
      <c r="S81" s="209">
        <f t="shared" si="22"/>
        <v>0</v>
      </c>
      <c r="T81" s="209">
        <f t="shared" si="23"/>
        <v>0</v>
      </c>
      <c r="U81" s="209">
        <f t="shared" si="24"/>
        <v>0</v>
      </c>
      <c r="V81" s="195"/>
    </row>
    <row r="82" spans="3:22" s="143" customFormat="1" ht="72.75" customHeight="1">
      <c r="C82" s="407"/>
      <c r="D82" s="407"/>
      <c r="E82" s="206"/>
      <c r="F82" s="408"/>
      <c r="G82" s="409"/>
      <c r="H82" s="409"/>
      <c r="I82" s="409"/>
      <c r="J82" s="410"/>
      <c r="K82" s="207"/>
      <c r="L82" s="207"/>
      <c r="M82" s="208">
        <f t="shared" si="17"/>
        <v>0</v>
      </c>
      <c r="N82" s="207"/>
      <c r="O82" s="208">
        <f t="shared" si="18"/>
        <v>0</v>
      </c>
      <c r="P82" s="209">
        <f t="shared" si="19"/>
        <v>0</v>
      </c>
      <c r="Q82" s="209">
        <f t="shared" si="20"/>
        <v>0</v>
      </c>
      <c r="R82" s="209">
        <f t="shared" si="21"/>
        <v>0</v>
      </c>
      <c r="S82" s="209">
        <f t="shared" si="22"/>
        <v>0</v>
      </c>
      <c r="T82" s="209">
        <f t="shared" si="23"/>
        <v>0</v>
      </c>
      <c r="U82" s="209">
        <f t="shared" si="24"/>
        <v>0</v>
      </c>
      <c r="V82" s="195"/>
    </row>
    <row r="83" spans="3:22" s="143" customFormat="1" ht="72.75" customHeight="1">
      <c r="C83" s="407"/>
      <c r="D83" s="407"/>
      <c r="E83" s="206"/>
      <c r="F83" s="408"/>
      <c r="G83" s="409"/>
      <c r="H83" s="409"/>
      <c r="I83" s="409"/>
      <c r="J83" s="410"/>
      <c r="K83" s="207"/>
      <c r="L83" s="207"/>
      <c r="M83" s="208">
        <f t="shared" si="17"/>
        <v>0</v>
      </c>
      <c r="N83" s="207"/>
      <c r="O83" s="208">
        <f t="shared" si="18"/>
        <v>0</v>
      </c>
      <c r="P83" s="209">
        <f t="shared" si="19"/>
        <v>0</v>
      </c>
      <c r="Q83" s="209">
        <f t="shared" si="20"/>
        <v>0</v>
      </c>
      <c r="R83" s="209">
        <f t="shared" si="21"/>
        <v>0</v>
      </c>
      <c r="S83" s="209">
        <f t="shared" si="22"/>
        <v>0</v>
      </c>
      <c r="T83" s="209">
        <f t="shared" si="23"/>
        <v>0</v>
      </c>
      <c r="U83" s="209">
        <f t="shared" si="24"/>
        <v>0</v>
      </c>
      <c r="V83" s="195"/>
    </row>
    <row r="84" spans="3:22" s="143" customFormat="1" ht="72.75" customHeight="1">
      <c r="C84" s="407"/>
      <c r="D84" s="407"/>
      <c r="E84" s="206"/>
      <c r="F84" s="408"/>
      <c r="G84" s="409"/>
      <c r="H84" s="409"/>
      <c r="I84" s="409"/>
      <c r="J84" s="410"/>
      <c r="K84" s="207"/>
      <c r="L84" s="207"/>
      <c r="M84" s="208">
        <f t="shared" ref="M84:M88" si="25">L84-K84</f>
        <v>0</v>
      </c>
      <c r="N84" s="207"/>
      <c r="O84" s="208">
        <f t="shared" ref="O84:O88" si="26">M84-N84</f>
        <v>0</v>
      </c>
      <c r="P84" s="209">
        <f>IF(E84=$P$55,O84,0)</f>
        <v>0</v>
      </c>
      <c r="Q84" s="209">
        <f>IF(E84=$Q$55,O84,0)</f>
        <v>0</v>
      </c>
      <c r="R84" s="209">
        <f>IF(E84=$R$55,O84,0)</f>
        <v>0</v>
      </c>
      <c r="S84" s="209">
        <f>IF(E84=$S$55,O84,0)</f>
        <v>0</v>
      </c>
      <c r="T84" s="209">
        <f>IF(E84=$T$55,O84,0)</f>
        <v>0</v>
      </c>
      <c r="U84" s="209">
        <f>IF(E84=$U$55,O84,0)</f>
        <v>0</v>
      </c>
      <c r="V84" s="195"/>
    </row>
    <row r="85" spans="3:22" s="143" customFormat="1" ht="72.75" customHeight="1">
      <c r="C85" s="407"/>
      <c r="D85" s="407"/>
      <c r="E85" s="206"/>
      <c r="F85" s="408"/>
      <c r="G85" s="409"/>
      <c r="H85" s="409"/>
      <c r="I85" s="409"/>
      <c r="J85" s="410"/>
      <c r="K85" s="207"/>
      <c r="L85" s="207"/>
      <c r="M85" s="208">
        <f t="shared" si="25"/>
        <v>0</v>
      </c>
      <c r="N85" s="207"/>
      <c r="O85" s="208">
        <f t="shared" si="26"/>
        <v>0</v>
      </c>
      <c r="P85" s="209">
        <f>IF(E85=$P$55,O85,0)</f>
        <v>0</v>
      </c>
      <c r="Q85" s="209">
        <f>IF(E85=$Q$55,O85,0)</f>
        <v>0</v>
      </c>
      <c r="R85" s="209">
        <f>IF(E85=$R$55,O85,0)</f>
        <v>0</v>
      </c>
      <c r="S85" s="209">
        <f>IF(E85=$S$55,O85,0)</f>
        <v>0</v>
      </c>
      <c r="T85" s="209">
        <f>IF(E85=$T$55,O85,0)</f>
        <v>0</v>
      </c>
      <c r="U85" s="209">
        <f>IF(E85=$U$55,O85,0)</f>
        <v>0</v>
      </c>
      <c r="V85" s="195"/>
    </row>
    <row r="86" spans="3:22" s="143" customFormat="1" ht="72.75" customHeight="1">
      <c r="C86" s="407"/>
      <c r="D86" s="407"/>
      <c r="E86" s="206"/>
      <c r="F86" s="408"/>
      <c r="G86" s="409"/>
      <c r="H86" s="409"/>
      <c r="I86" s="409"/>
      <c r="J86" s="410"/>
      <c r="K86" s="207"/>
      <c r="L86" s="207"/>
      <c r="M86" s="208">
        <f t="shared" ref="M86" si="27">L86-K86</f>
        <v>0</v>
      </c>
      <c r="N86" s="207"/>
      <c r="O86" s="208">
        <f t="shared" ref="O86" si="28">M86-N86</f>
        <v>0</v>
      </c>
      <c r="P86" s="209">
        <f>IF(E86=$P$55,O86,0)</f>
        <v>0</v>
      </c>
      <c r="Q86" s="209">
        <f>IF(E86=$Q$55,O86,0)</f>
        <v>0</v>
      </c>
      <c r="R86" s="209">
        <f>IF(E86=$R$55,O86,0)</f>
        <v>0</v>
      </c>
      <c r="S86" s="209">
        <f>IF(E86=$S$55,O86,0)</f>
        <v>0</v>
      </c>
      <c r="T86" s="209">
        <f>IF(E86=$T$55,O86,0)</f>
        <v>0</v>
      </c>
      <c r="U86" s="209">
        <f>IF(E86=$U$55,O86,0)</f>
        <v>0</v>
      </c>
      <c r="V86" s="195"/>
    </row>
    <row r="87" spans="3:22" s="143" customFormat="1" ht="72.75" customHeight="1">
      <c r="C87" s="407"/>
      <c r="D87" s="407"/>
      <c r="E87" s="206"/>
      <c r="F87" s="408"/>
      <c r="G87" s="409"/>
      <c r="H87" s="409"/>
      <c r="I87" s="409"/>
      <c r="J87" s="410"/>
      <c r="K87" s="207"/>
      <c r="L87" s="207"/>
      <c r="M87" s="208">
        <f t="shared" si="25"/>
        <v>0</v>
      </c>
      <c r="N87" s="207"/>
      <c r="O87" s="208">
        <f t="shared" si="26"/>
        <v>0</v>
      </c>
      <c r="P87" s="209">
        <f>IF(E87=$P$55,O87,0)</f>
        <v>0</v>
      </c>
      <c r="Q87" s="209">
        <f>IF(E87=$Q$55,O87,0)</f>
        <v>0</v>
      </c>
      <c r="R87" s="209">
        <f>IF(E87=$R$55,O87,0)</f>
        <v>0</v>
      </c>
      <c r="S87" s="209">
        <f>IF(E87=$S$55,O87,0)</f>
        <v>0</v>
      </c>
      <c r="T87" s="209">
        <f>IF(E87=$T$55,O87,0)</f>
        <v>0</v>
      </c>
      <c r="U87" s="209">
        <f>IF(E87=$U$55,O87,0)</f>
        <v>0</v>
      </c>
      <c r="V87" s="195"/>
    </row>
    <row r="88" spans="3:22" s="143" customFormat="1" ht="72.75" customHeight="1">
      <c r="C88" s="407"/>
      <c r="D88" s="407"/>
      <c r="E88" s="206"/>
      <c r="F88" s="411"/>
      <c r="G88" s="412"/>
      <c r="H88" s="412"/>
      <c r="I88" s="412"/>
      <c r="J88" s="413"/>
      <c r="K88" s="207"/>
      <c r="L88" s="207"/>
      <c r="M88" s="208">
        <f t="shared" si="25"/>
        <v>0</v>
      </c>
      <c r="N88" s="207"/>
      <c r="O88" s="208">
        <f t="shared" si="26"/>
        <v>0</v>
      </c>
      <c r="P88" s="209">
        <f>IF(E88=$P$55,O88,0)</f>
        <v>0</v>
      </c>
      <c r="Q88" s="209">
        <f>IF(E88=$Q$55,O88,0)</f>
        <v>0</v>
      </c>
      <c r="R88" s="209">
        <f>IF(E88=$R$55,O88,0)</f>
        <v>0</v>
      </c>
      <c r="S88" s="209">
        <f>IF(E88=$S$55,O88,0)</f>
        <v>0</v>
      </c>
      <c r="T88" s="209">
        <f>IF(E88=$T$55,O88,0)</f>
        <v>0</v>
      </c>
      <c r="U88" s="209">
        <f>IF(E88=$U$55,O88,0)</f>
        <v>0</v>
      </c>
      <c r="V88" s="195"/>
    </row>
    <row r="89" spans="3:22" s="143" customFormat="1" ht="41.25" customHeight="1">
      <c r="C89" s="196"/>
      <c r="D89" s="196"/>
      <c r="E89" s="196"/>
      <c r="F89" s="196"/>
      <c r="G89" s="196"/>
      <c r="H89" s="196"/>
      <c r="I89" s="196"/>
      <c r="J89" s="196"/>
      <c r="K89" s="383" t="s">
        <v>66</v>
      </c>
      <c r="L89" s="385"/>
      <c r="M89" s="197">
        <f>SUM(M70:M88)</f>
        <v>0.58333333333333326</v>
      </c>
      <c r="N89" s="197">
        <f t="shared" ref="N89:O89" si="29">SUM(N70:N88)</f>
        <v>0</v>
      </c>
      <c r="O89" s="197">
        <f t="shared" si="29"/>
        <v>0.58333333333333326</v>
      </c>
      <c r="P89" s="197">
        <f>SUM($P$69:$P$88)</f>
        <v>0</v>
      </c>
      <c r="Q89" s="197">
        <f>SUM($Q$69:$Q$88)</f>
        <v>0</v>
      </c>
      <c r="R89" s="197">
        <f>SUM($R$69:$R$88)</f>
        <v>1.0833333333333333</v>
      </c>
      <c r="S89" s="197">
        <f>SUM($S$69:$S$88)</f>
        <v>4.1666666666666741E-2</v>
      </c>
      <c r="T89" s="197">
        <f>SUM($T$69:$T$88)</f>
        <v>0</v>
      </c>
      <c r="U89" s="197">
        <f>SUM($U$69:$U$88)</f>
        <v>0</v>
      </c>
      <c r="V89" s="195"/>
    </row>
    <row r="90" spans="3:22" s="142" customFormat="1" ht="20.25">
      <c r="C90" s="445"/>
      <c r="D90" s="445"/>
      <c r="E90" s="445"/>
      <c r="F90" s="445"/>
      <c r="G90" s="445"/>
      <c r="H90" s="445"/>
      <c r="I90" s="445"/>
      <c r="J90" s="445"/>
      <c r="K90" s="445"/>
      <c r="L90" s="445"/>
      <c r="M90" s="445"/>
      <c r="N90" s="445"/>
      <c r="O90" s="445"/>
      <c r="P90" s="445"/>
      <c r="Q90" s="445"/>
      <c r="R90" s="445"/>
    </row>
    <row r="91" spans="3:22" s="142" customFormat="1" ht="20.25">
      <c r="C91" s="230"/>
      <c r="D91" s="230"/>
      <c r="E91" s="230"/>
      <c r="F91" s="230"/>
      <c r="G91" s="230"/>
      <c r="H91" s="230"/>
      <c r="I91" s="230"/>
      <c r="J91" s="230"/>
      <c r="K91" s="230"/>
      <c r="L91" s="230"/>
      <c r="M91" s="230"/>
      <c r="N91" s="230"/>
      <c r="O91" s="230"/>
      <c r="P91" s="230"/>
      <c r="Q91" s="230"/>
      <c r="R91" s="230"/>
    </row>
    <row r="92" spans="3:22" s="142" customFormat="1" ht="25.5" customHeight="1">
      <c r="C92" s="387" t="s">
        <v>46</v>
      </c>
      <c r="D92" s="388"/>
      <c r="E92" s="157"/>
      <c r="F92" s="393" t="s">
        <v>121</v>
      </c>
      <c r="G92" s="394"/>
      <c r="H92" s="394"/>
      <c r="I92" s="394"/>
      <c r="J92" s="395"/>
      <c r="K92" s="373" t="s">
        <v>48</v>
      </c>
      <c r="L92" s="402"/>
      <c r="M92" s="402"/>
      <c r="N92" s="402"/>
      <c r="O92" s="374"/>
      <c r="P92" s="404" t="s">
        <v>49</v>
      </c>
      <c r="Q92" s="405"/>
      <c r="R92" s="373" t="s">
        <v>50</v>
      </c>
      <c r="S92" s="374"/>
      <c r="T92" s="373" t="s">
        <v>51</v>
      </c>
      <c r="U92" s="374"/>
    </row>
    <row r="93" spans="3:22" s="142" customFormat="1" ht="25.5" customHeight="1">
      <c r="C93" s="389"/>
      <c r="D93" s="390"/>
      <c r="E93" s="158" t="s">
        <v>52</v>
      </c>
      <c r="F93" s="396"/>
      <c r="G93" s="397"/>
      <c r="H93" s="397"/>
      <c r="I93" s="397"/>
      <c r="J93" s="398"/>
      <c r="K93" s="375"/>
      <c r="L93" s="403"/>
      <c r="M93" s="403"/>
      <c r="N93" s="403"/>
      <c r="O93" s="376"/>
      <c r="P93" s="386"/>
      <c r="Q93" s="406"/>
      <c r="R93" s="375"/>
      <c r="S93" s="376"/>
      <c r="T93" s="375"/>
      <c r="U93" s="376"/>
    </row>
    <row r="94" spans="3:22" s="142" customFormat="1" ht="25.5" customHeight="1">
      <c r="C94" s="389"/>
      <c r="D94" s="390"/>
      <c r="E94" s="158" t="s">
        <v>53</v>
      </c>
      <c r="F94" s="396"/>
      <c r="G94" s="397"/>
      <c r="H94" s="397"/>
      <c r="I94" s="397"/>
      <c r="J94" s="398"/>
      <c r="K94" s="377" t="s">
        <v>38</v>
      </c>
      <c r="L94" s="378"/>
      <c r="M94" s="379" t="s">
        <v>93</v>
      </c>
      <c r="N94" s="379" t="s">
        <v>94</v>
      </c>
      <c r="O94" s="381" t="s">
        <v>95</v>
      </c>
      <c r="P94" s="159" t="s">
        <v>56</v>
      </c>
      <c r="Q94" s="160" t="s">
        <v>57</v>
      </c>
      <c r="R94" s="161" t="s">
        <v>58</v>
      </c>
      <c r="S94" s="161" t="s">
        <v>59</v>
      </c>
      <c r="T94" s="161" t="s">
        <v>60</v>
      </c>
      <c r="U94" s="161" t="s">
        <v>61</v>
      </c>
    </row>
    <row r="95" spans="3:22" s="142" customFormat="1" ht="25.5" customHeight="1">
      <c r="C95" s="391"/>
      <c r="D95" s="392"/>
      <c r="E95" s="162"/>
      <c r="F95" s="399"/>
      <c r="G95" s="400"/>
      <c r="H95" s="400"/>
      <c r="I95" s="400"/>
      <c r="J95" s="401"/>
      <c r="K95" s="163" t="s">
        <v>62</v>
      </c>
      <c r="L95" s="163" t="s">
        <v>63</v>
      </c>
      <c r="M95" s="380"/>
      <c r="N95" s="380"/>
      <c r="O95" s="382"/>
      <c r="P95" s="164" t="s">
        <v>64</v>
      </c>
      <c r="Q95" s="163" t="s">
        <v>45</v>
      </c>
      <c r="R95" s="163" t="s">
        <v>64</v>
      </c>
      <c r="S95" s="163" t="s">
        <v>45</v>
      </c>
      <c r="T95" s="163" t="s">
        <v>64</v>
      </c>
      <c r="U95" s="163" t="s">
        <v>45</v>
      </c>
    </row>
    <row r="96" spans="3:22" s="199" customFormat="1" ht="33" customHeight="1">
      <c r="C96" s="383" t="s">
        <v>133</v>
      </c>
      <c r="D96" s="384"/>
      <c r="E96" s="384"/>
      <c r="F96" s="384"/>
      <c r="G96" s="384"/>
      <c r="H96" s="384"/>
      <c r="I96" s="384"/>
      <c r="J96" s="384"/>
      <c r="K96" s="384"/>
      <c r="L96" s="384"/>
      <c r="M96" s="384"/>
      <c r="N96" s="384"/>
      <c r="O96" s="385"/>
      <c r="P96" s="200">
        <f>$P$89</f>
        <v>0</v>
      </c>
      <c r="Q96" s="200">
        <f>$Q$89</f>
        <v>0</v>
      </c>
      <c r="R96" s="200">
        <f>$R$89</f>
        <v>1.0833333333333333</v>
      </c>
      <c r="S96" s="200">
        <f>$S$89</f>
        <v>4.1666666666666741E-2</v>
      </c>
      <c r="T96" s="200">
        <f>$T$89</f>
        <v>0</v>
      </c>
      <c r="U96" s="200">
        <f>$U$89</f>
        <v>0</v>
      </c>
    </row>
    <row r="97" spans="3:21" s="143" customFormat="1" ht="72" customHeight="1">
      <c r="C97" s="407"/>
      <c r="D97" s="407"/>
      <c r="E97" s="206"/>
      <c r="F97" s="408"/>
      <c r="G97" s="409"/>
      <c r="H97" s="409"/>
      <c r="I97" s="409"/>
      <c r="J97" s="410"/>
      <c r="K97" s="207"/>
      <c r="L97" s="207"/>
      <c r="M97" s="208">
        <f>L97-K97</f>
        <v>0</v>
      </c>
      <c r="N97" s="207"/>
      <c r="O97" s="208">
        <f>M97-N97</f>
        <v>0</v>
      </c>
      <c r="P97" s="209">
        <f t="shared" ref="P97:P114" si="30">IF(E97=$P$55,O97,0)</f>
        <v>0</v>
      </c>
      <c r="Q97" s="209">
        <f t="shared" ref="Q97:Q114" si="31">IF(E97=$Q$55,O97,0)</f>
        <v>0</v>
      </c>
      <c r="R97" s="209">
        <f t="shared" ref="R97:R114" si="32">IF(E97=$R$55,O97,0)</f>
        <v>0</v>
      </c>
      <c r="S97" s="209">
        <f t="shared" ref="S97:S114" si="33">IF(E97=$S$55,O97,0)</f>
        <v>0</v>
      </c>
      <c r="T97" s="209">
        <f t="shared" ref="T97:T114" si="34">IF(E97=$T$55,O97,0)</f>
        <v>0</v>
      </c>
      <c r="U97" s="209">
        <f t="shared" ref="U97:U114" si="35">IF(E97=$U$55,O97,0)</f>
        <v>0</v>
      </c>
    </row>
    <row r="98" spans="3:21" s="143" customFormat="1" ht="72" customHeight="1">
      <c r="C98" s="407"/>
      <c r="D98" s="407"/>
      <c r="E98" s="206"/>
      <c r="F98" s="408"/>
      <c r="G98" s="409"/>
      <c r="H98" s="409"/>
      <c r="I98" s="409"/>
      <c r="J98" s="410"/>
      <c r="K98" s="207"/>
      <c r="L98" s="207"/>
      <c r="M98" s="208">
        <f t="shared" ref="M98:M114" si="36">L98-K98</f>
        <v>0</v>
      </c>
      <c r="N98" s="207"/>
      <c r="O98" s="208">
        <f t="shared" ref="O98:O114" si="37">M98-N98</f>
        <v>0</v>
      </c>
      <c r="P98" s="209">
        <f t="shared" si="30"/>
        <v>0</v>
      </c>
      <c r="Q98" s="209">
        <f t="shared" si="31"/>
        <v>0</v>
      </c>
      <c r="R98" s="209">
        <f t="shared" si="32"/>
        <v>0</v>
      </c>
      <c r="S98" s="209">
        <f t="shared" si="33"/>
        <v>0</v>
      </c>
      <c r="T98" s="209">
        <f t="shared" si="34"/>
        <v>0</v>
      </c>
      <c r="U98" s="209">
        <f t="shared" si="35"/>
        <v>0</v>
      </c>
    </row>
    <row r="99" spans="3:21" s="143" customFormat="1" ht="72" customHeight="1">
      <c r="C99" s="407">
        <v>44624</v>
      </c>
      <c r="D99" s="407"/>
      <c r="E99" s="206" t="s">
        <v>58</v>
      </c>
      <c r="F99" s="408" t="s">
        <v>120</v>
      </c>
      <c r="G99" s="409"/>
      <c r="H99" s="409"/>
      <c r="I99" s="409"/>
      <c r="J99" s="410"/>
      <c r="K99" s="207">
        <v>0.33333333333333331</v>
      </c>
      <c r="L99" s="207">
        <v>0.91666666666666663</v>
      </c>
      <c r="M99" s="208">
        <f t="shared" si="36"/>
        <v>0.58333333333333326</v>
      </c>
      <c r="N99" s="207"/>
      <c r="O99" s="208">
        <f t="shared" si="37"/>
        <v>0.58333333333333326</v>
      </c>
      <c r="P99" s="209">
        <f t="shared" si="30"/>
        <v>0</v>
      </c>
      <c r="Q99" s="209">
        <f t="shared" si="31"/>
        <v>0</v>
      </c>
      <c r="R99" s="209">
        <f t="shared" si="32"/>
        <v>0.58333333333333326</v>
      </c>
      <c r="S99" s="209">
        <f t="shared" si="33"/>
        <v>0</v>
      </c>
      <c r="T99" s="209">
        <f t="shared" si="34"/>
        <v>0</v>
      </c>
      <c r="U99" s="209">
        <f t="shared" si="35"/>
        <v>0</v>
      </c>
    </row>
    <row r="100" spans="3:21" s="143" customFormat="1" ht="72" customHeight="1">
      <c r="C100" s="371"/>
      <c r="D100" s="372"/>
      <c r="E100" s="206"/>
      <c r="F100" s="408"/>
      <c r="G100" s="409"/>
      <c r="H100" s="409"/>
      <c r="I100" s="409"/>
      <c r="J100" s="410"/>
      <c r="K100" s="207"/>
      <c r="L100" s="207"/>
      <c r="M100" s="208">
        <f t="shared" si="36"/>
        <v>0</v>
      </c>
      <c r="N100" s="207"/>
      <c r="O100" s="208">
        <f t="shared" si="37"/>
        <v>0</v>
      </c>
      <c r="P100" s="209">
        <f t="shared" si="30"/>
        <v>0</v>
      </c>
      <c r="Q100" s="209">
        <f t="shared" si="31"/>
        <v>0</v>
      </c>
      <c r="R100" s="209">
        <f t="shared" si="32"/>
        <v>0</v>
      </c>
      <c r="S100" s="209">
        <f t="shared" si="33"/>
        <v>0</v>
      </c>
      <c r="T100" s="209">
        <f t="shared" si="34"/>
        <v>0</v>
      </c>
      <c r="U100" s="209">
        <f t="shared" si="35"/>
        <v>0</v>
      </c>
    </row>
    <row r="101" spans="3:21" s="143" customFormat="1" ht="72" customHeight="1">
      <c r="C101" s="371"/>
      <c r="D101" s="372"/>
      <c r="E101" s="206"/>
      <c r="F101" s="408"/>
      <c r="G101" s="409"/>
      <c r="H101" s="409"/>
      <c r="I101" s="409"/>
      <c r="J101" s="410"/>
      <c r="K101" s="207"/>
      <c r="L101" s="207"/>
      <c r="M101" s="208">
        <f t="shared" si="36"/>
        <v>0</v>
      </c>
      <c r="N101" s="207"/>
      <c r="O101" s="208">
        <f t="shared" si="37"/>
        <v>0</v>
      </c>
      <c r="P101" s="209">
        <f t="shared" si="30"/>
        <v>0</v>
      </c>
      <c r="Q101" s="209">
        <f t="shared" si="31"/>
        <v>0</v>
      </c>
      <c r="R101" s="209">
        <f t="shared" si="32"/>
        <v>0</v>
      </c>
      <c r="S101" s="209">
        <f t="shared" si="33"/>
        <v>0</v>
      </c>
      <c r="T101" s="209">
        <f t="shared" si="34"/>
        <v>0</v>
      </c>
      <c r="U101" s="209">
        <f t="shared" si="35"/>
        <v>0</v>
      </c>
    </row>
    <row r="102" spans="3:21" s="143" customFormat="1" ht="72" customHeight="1">
      <c r="C102" s="371"/>
      <c r="D102" s="372"/>
      <c r="E102" s="206"/>
      <c r="F102" s="408"/>
      <c r="G102" s="409"/>
      <c r="H102" s="409"/>
      <c r="I102" s="409"/>
      <c r="J102" s="410"/>
      <c r="K102" s="207"/>
      <c r="L102" s="207"/>
      <c r="M102" s="208">
        <f t="shared" si="36"/>
        <v>0</v>
      </c>
      <c r="N102" s="207"/>
      <c r="O102" s="208">
        <f t="shared" si="37"/>
        <v>0</v>
      </c>
      <c r="P102" s="209">
        <f t="shared" si="30"/>
        <v>0</v>
      </c>
      <c r="Q102" s="209">
        <f t="shared" si="31"/>
        <v>0</v>
      </c>
      <c r="R102" s="209">
        <f t="shared" si="32"/>
        <v>0</v>
      </c>
      <c r="S102" s="209">
        <f t="shared" si="33"/>
        <v>0</v>
      </c>
      <c r="T102" s="209">
        <f t="shared" si="34"/>
        <v>0</v>
      </c>
      <c r="U102" s="209">
        <f t="shared" si="35"/>
        <v>0</v>
      </c>
    </row>
    <row r="103" spans="3:21" s="143" customFormat="1" ht="72" customHeight="1">
      <c r="C103" s="371"/>
      <c r="D103" s="372"/>
      <c r="E103" s="206"/>
      <c r="F103" s="408"/>
      <c r="G103" s="409"/>
      <c r="H103" s="409"/>
      <c r="I103" s="409"/>
      <c r="J103" s="410"/>
      <c r="K103" s="207"/>
      <c r="L103" s="207"/>
      <c r="M103" s="208">
        <f t="shared" si="36"/>
        <v>0</v>
      </c>
      <c r="N103" s="207"/>
      <c r="O103" s="208">
        <f t="shared" si="37"/>
        <v>0</v>
      </c>
      <c r="P103" s="209">
        <f t="shared" si="30"/>
        <v>0</v>
      </c>
      <c r="Q103" s="209">
        <f t="shared" si="31"/>
        <v>0</v>
      </c>
      <c r="R103" s="209">
        <f t="shared" si="32"/>
        <v>0</v>
      </c>
      <c r="S103" s="209">
        <f t="shared" si="33"/>
        <v>0</v>
      </c>
      <c r="T103" s="209">
        <f t="shared" si="34"/>
        <v>0</v>
      </c>
      <c r="U103" s="209">
        <f t="shared" si="35"/>
        <v>0</v>
      </c>
    </row>
    <row r="104" spans="3:21" s="143" customFormat="1" ht="72" customHeight="1">
      <c r="C104" s="371"/>
      <c r="D104" s="372"/>
      <c r="E104" s="206"/>
      <c r="F104" s="408"/>
      <c r="G104" s="409"/>
      <c r="H104" s="409"/>
      <c r="I104" s="409"/>
      <c r="J104" s="410"/>
      <c r="K104" s="207"/>
      <c r="L104" s="207"/>
      <c r="M104" s="208">
        <f t="shared" si="36"/>
        <v>0</v>
      </c>
      <c r="N104" s="207"/>
      <c r="O104" s="208">
        <f t="shared" si="37"/>
        <v>0</v>
      </c>
      <c r="P104" s="209">
        <f t="shared" si="30"/>
        <v>0</v>
      </c>
      <c r="Q104" s="209">
        <f t="shared" si="31"/>
        <v>0</v>
      </c>
      <c r="R104" s="209">
        <f t="shared" si="32"/>
        <v>0</v>
      </c>
      <c r="S104" s="209">
        <f t="shared" si="33"/>
        <v>0</v>
      </c>
      <c r="T104" s="209">
        <f t="shared" si="34"/>
        <v>0</v>
      </c>
      <c r="U104" s="209">
        <f t="shared" si="35"/>
        <v>0</v>
      </c>
    </row>
    <row r="105" spans="3:21" s="143" customFormat="1" ht="72" customHeight="1">
      <c r="C105" s="213"/>
      <c r="D105" s="214"/>
      <c r="E105" s="206"/>
      <c r="F105" s="408"/>
      <c r="G105" s="409"/>
      <c r="H105" s="409"/>
      <c r="I105" s="409"/>
      <c r="J105" s="410"/>
      <c r="K105" s="207"/>
      <c r="L105" s="207"/>
      <c r="M105" s="208">
        <f t="shared" si="36"/>
        <v>0</v>
      </c>
      <c r="N105" s="207"/>
      <c r="O105" s="208">
        <f t="shared" si="37"/>
        <v>0</v>
      </c>
      <c r="P105" s="209">
        <f t="shared" si="30"/>
        <v>0</v>
      </c>
      <c r="Q105" s="209">
        <f t="shared" si="31"/>
        <v>0</v>
      </c>
      <c r="R105" s="209">
        <f t="shared" si="32"/>
        <v>0</v>
      </c>
      <c r="S105" s="209">
        <f t="shared" si="33"/>
        <v>0</v>
      </c>
      <c r="T105" s="209">
        <f t="shared" si="34"/>
        <v>0</v>
      </c>
      <c r="U105" s="209">
        <f t="shared" si="35"/>
        <v>0</v>
      </c>
    </row>
    <row r="106" spans="3:21" s="143" customFormat="1" ht="72" customHeight="1">
      <c r="C106" s="213"/>
      <c r="D106" s="214"/>
      <c r="E106" s="206"/>
      <c r="F106" s="408"/>
      <c r="G106" s="409"/>
      <c r="H106" s="409"/>
      <c r="I106" s="409"/>
      <c r="J106" s="410"/>
      <c r="K106" s="207"/>
      <c r="L106" s="207"/>
      <c r="M106" s="208">
        <f t="shared" si="36"/>
        <v>0</v>
      </c>
      <c r="N106" s="207"/>
      <c r="O106" s="208">
        <f t="shared" si="37"/>
        <v>0</v>
      </c>
      <c r="P106" s="209">
        <f t="shared" si="30"/>
        <v>0</v>
      </c>
      <c r="Q106" s="209">
        <f t="shared" si="31"/>
        <v>0</v>
      </c>
      <c r="R106" s="209">
        <f t="shared" si="32"/>
        <v>0</v>
      </c>
      <c r="S106" s="209">
        <f t="shared" si="33"/>
        <v>0</v>
      </c>
      <c r="T106" s="209">
        <f t="shared" si="34"/>
        <v>0</v>
      </c>
      <c r="U106" s="209">
        <f t="shared" si="35"/>
        <v>0</v>
      </c>
    </row>
    <row r="107" spans="3:21" s="143" customFormat="1" ht="72" customHeight="1">
      <c r="C107" s="213"/>
      <c r="D107" s="214"/>
      <c r="E107" s="206"/>
      <c r="F107" s="408"/>
      <c r="G107" s="409"/>
      <c r="H107" s="409"/>
      <c r="I107" s="409"/>
      <c r="J107" s="410"/>
      <c r="K107" s="207"/>
      <c r="L107" s="207"/>
      <c r="M107" s="208">
        <f t="shared" si="36"/>
        <v>0</v>
      </c>
      <c r="N107" s="207"/>
      <c r="O107" s="208">
        <f t="shared" si="37"/>
        <v>0</v>
      </c>
      <c r="P107" s="209">
        <f t="shared" si="30"/>
        <v>0</v>
      </c>
      <c r="Q107" s="209">
        <f t="shared" si="31"/>
        <v>0</v>
      </c>
      <c r="R107" s="209">
        <f t="shared" si="32"/>
        <v>0</v>
      </c>
      <c r="S107" s="209">
        <f t="shared" si="33"/>
        <v>0</v>
      </c>
      <c r="T107" s="209">
        <f t="shared" si="34"/>
        <v>0</v>
      </c>
      <c r="U107" s="209">
        <f t="shared" si="35"/>
        <v>0</v>
      </c>
    </row>
    <row r="108" spans="3:21" s="143" customFormat="1" ht="72" customHeight="1">
      <c r="C108" s="213"/>
      <c r="D108" s="214"/>
      <c r="E108" s="206"/>
      <c r="F108" s="408"/>
      <c r="G108" s="409"/>
      <c r="H108" s="409"/>
      <c r="I108" s="409"/>
      <c r="J108" s="410"/>
      <c r="K108" s="207"/>
      <c r="L108" s="207"/>
      <c r="M108" s="208">
        <f t="shared" si="36"/>
        <v>0</v>
      </c>
      <c r="N108" s="207"/>
      <c r="O108" s="208">
        <f t="shared" si="37"/>
        <v>0</v>
      </c>
      <c r="P108" s="209">
        <f t="shared" si="30"/>
        <v>0</v>
      </c>
      <c r="Q108" s="209">
        <f t="shared" si="31"/>
        <v>0</v>
      </c>
      <c r="R108" s="209">
        <f t="shared" si="32"/>
        <v>0</v>
      </c>
      <c r="S108" s="209">
        <f t="shared" si="33"/>
        <v>0</v>
      </c>
      <c r="T108" s="209">
        <f t="shared" si="34"/>
        <v>0</v>
      </c>
      <c r="U108" s="209">
        <f t="shared" si="35"/>
        <v>0</v>
      </c>
    </row>
    <row r="109" spans="3:21" s="143" customFormat="1" ht="72" customHeight="1">
      <c r="C109" s="213"/>
      <c r="D109" s="214"/>
      <c r="E109" s="206"/>
      <c r="F109" s="408"/>
      <c r="G109" s="409"/>
      <c r="H109" s="409"/>
      <c r="I109" s="409"/>
      <c r="J109" s="410"/>
      <c r="K109" s="207"/>
      <c r="L109" s="207"/>
      <c r="M109" s="208">
        <f t="shared" si="36"/>
        <v>0</v>
      </c>
      <c r="N109" s="207"/>
      <c r="O109" s="208">
        <f t="shared" si="37"/>
        <v>0</v>
      </c>
      <c r="P109" s="209">
        <f t="shared" si="30"/>
        <v>0</v>
      </c>
      <c r="Q109" s="209">
        <f t="shared" si="31"/>
        <v>0</v>
      </c>
      <c r="R109" s="209">
        <f t="shared" si="32"/>
        <v>0</v>
      </c>
      <c r="S109" s="209">
        <f t="shared" si="33"/>
        <v>0</v>
      </c>
      <c r="T109" s="209">
        <f t="shared" si="34"/>
        <v>0</v>
      </c>
      <c r="U109" s="209">
        <f t="shared" si="35"/>
        <v>0</v>
      </c>
    </row>
    <row r="110" spans="3:21" s="143" customFormat="1" ht="72" customHeight="1">
      <c r="C110" s="213"/>
      <c r="D110" s="214"/>
      <c r="E110" s="206"/>
      <c r="F110" s="408"/>
      <c r="G110" s="409"/>
      <c r="H110" s="409"/>
      <c r="I110" s="409"/>
      <c r="J110" s="410"/>
      <c r="K110" s="207"/>
      <c r="L110" s="207"/>
      <c r="M110" s="208">
        <f t="shared" si="36"/>
        <v>0</v>
      </c>
      <c r="N110" s="207"/>
      <c r="O110" s="208">
        <f t="shared" si="37"/>
        <v>0</v>
      </c>
      <c r="P110" s="209">
        <f t="shared" si="30"/>
        <v>0</v>
      </c>
      <c r="Q110" s="209">
        <f t="shared" si="31"/>
        <v>0</v>
      </c>
      <c r="R110" s="209">
        <f t="shared" si="32"/>
        <v>0</v>
      </c>
      <c r="S110" s="209">
        <f t="shared" si="33"/>
        <v>0</v>
      </c>
      <c r="T110" s="209">
        <f t="shared" si="34"/>
        <v>0</v>
      </c>
      <c r="U110" s="209">
        <f t="shared" si="35"/>
        <v>0</v>
      </c>
    </row>
    <row r="111" spans="3:21" s="143" customFormat="1" ht="72" customHeight="1">
      <c r="C111" s="213"/>
      <c r="D111" s="214"/>
      <c r="E111" s="206"/>
      <c r="F111" s="408"/>
      <c r="G111" s="409"/>
      <c r="H111" s="409"/>
      <c r="I111" s="409"/>
      <c r="J111" s="410"/>
      <c r="K111" s="207"/>
      <c r="L111" s="207"/>
      <c r="M111" s="208">
        <f t="shared" si="36"/>
        <v>0</v>
      </c>
      <c r="N111" s="207"/>
      <c r="O111" s="208">
        <f t="shared" si="37"/>
        <v>0</v>
      </c>
      <c r="P111" s="209">
        <f t="shared" si="30"/>
        <v>0</v>
      </c>
      <c r="Q111" s="209">
        <f t="shared" si="31"/>
        <v>0</v>
      </c>
      <c r="R111" s="209">
        <f t="shared" si="32"/>
        <v>0</v>
      </c>
      <c r="S111" s="209">
        <f t="shared" si="33"/>
        <v>0</v>
      </c>
      <c r="T111" s="209">
        <f t="shared" si="34"/>
        <v>0</v>
      </c>
      <c r="U111" s="209">
        <f t="shared" si="35"/>
        <v>0</v>
      </c>
    </row>
    <row r="112" spans="3:21" s="143" customFormat="1" ht="72" customHeight="1">
      <c r="C112" s="213"/>
      <c r="D112" s="214"/>
      <c r="E112" s="206"/>
      <c r="F112" s="408"/>
      <c r="G112" s="409"/>
      <c r="H112" s="409"/>
      <c r="I112" s="409"/>
      <c r="J112" s="410"/>
      <c r="K112" s="207"/>
      <c r="L112" s="207"/>
      <c r="M112" s="208">
        <f t="shared" si="36"/>
        <v>0</v>
      </c>
      <c r="N112" s="207"/>
      <c r="O112" s="208">
        <f t="shared" si="37"/>
        <v>0</v>
      </c>
      <c r="P112" s="209">
        <f t="shared" si="30"/>
        <v>0</v>
      </c>
      <c r="Q112" s="209">
        <f t="shared" si="31"/>
        <v>0</v>
      </c>
      <c r="R112" s="209">
        <f t="shared" si="32"/>
        <v>0</v>
      </c>
      <c r="S112" s="209">
        <f t="shared" si="33"/>
        <v>0</v>
      </c>
      <c r="T112" s="209">
        <f t="shared" si="34"/>
        <v>0</v>
      </c>
      <c r="U112" s="209">
        <f t="shared" si="35"/>
        <v>0</v>
      </c>
    </row>
    <row r="113" spans="3:21" s="143" customFormat="1" ht="72" customHeight="1">
      <c r="C113" s="213"/>
      <c r="D113" s="214"/>
      <c r="E113" s="206"/>
      <c r="F113" s="408"/>
      <c r="G113" s="409"/>
      <c r="H113" s="409"/>
      <c r="I113" s="409"/>
      <c r="J113" s="410"/>
      <c r="K113" s="207"/>
      <c r="L113" s="207"/>
      <c r="M113" s="208">
        <f t="shared" si="36"/>
        <v>0</v>
      </c>
      <c r="N113" s="207"/>
      <c r="O113" s="208">
        <f t="shared" si="37"/>
        <v>0</v>
      </c>
      <c r="P113" s="209">
        <f t="shared" si="30"/>
        <v>0</v>
      </c>
      <c r="Q113" s="209">
        <f t="shared" si="31"/>
        <v>0</v>
      </c>
      <c r="R113" s="209">
        <f t="shared" si="32"/>
        <v>0</v>
      </c>
      <c r="S113" s="209">
        <f t="shared" si="33"/>
        <v>0</v>
      </c>
      <c r="T113" s="209">
        <f t="shared" si="34"/>
        <v>0</v>
      </c>
      <c r="U113" s="209">
        <f t="shared" si="35"/>
        <v>0</v>
      </c>
    </row>
    <row r="114" spans="3:21" s="143" customFormat="1" ht="72" customHeight="1">
      <c r="C114" s="213"/>
      <c r="D114" s="214"/>
      <c r="E114" s="206"/>
      <c r="F114" s="408"/>
      <c r="G114" s="409"/>
      <c r="H114" s="409"/>
      <c r="I114" s="409"/>
      <c r="J114" s="410"/>
      <c r="K114" s="207"/>
      <c r="L114" s="207"/>
      <c r="M114" s="208">
        <f t="shared" si="36"/>
        <v>0</v>
      </c>
      <c r="N114" s="207"/>
      <c r="O114" s="208">
        <f t="shared" si="37"/>
        <v>0</v>
      </c>
      <c r="P114" s="209">
        <f t="shared" si="30"/>
        <v>0</v>
      </c>
      <c r="Q114" s="209">
        <f t="shared" si="31"/>
        <v>0</v>
      </c>
      <c r="R114" s="209">
        <f t="shared" si="32"/>
        <v>0</v>
      </c>
      <c r="S114" s="209">
        <f t="shared" si="33"/>
        <v>0</v>
      </c>
      <c r="T114" s="209">
        <f t="shared" si="34"/>
        <v>0</v>
      </c>
      <c r="U114" s="209">
        <f t="shared" si="35"/>
        <v>0</v>
      </c>
    </row>
    <row r="115" spans="3:21" s="199" customFormat="1" ht="33" customHeight="1">
      <c r="C115" s="196"/>
      <c r="D115" s="196"/>
      <c r="E115" s="196"/>
      <c r="F115" s="365" t="s">
        <v>68</v>
      </c>
      <c r="G115" s="366"/>
      <c r="H115" s="366"/>
      <c r="I115" s="366"/>
      <c r="J115" s="366"/>
      <c r="K115" s="366"/>
      <c r="L115" s="366"/>
      <c r="M115" s="366"/>
      <c r="N115" s="366"/>
      <c r="O115" s="367"/>
      <c r="P115" s="201">
        <f t="shared" ref="P115:U115" si="38">SUM(P96:P114)</f>
        <v>0</v>
      </c>
      <c r="Q115" s="201">
        <f t="shared" si="38"/>
        <v>0</v>
      </c>
      <c r="R115" s="201">
        <f t="shared" si="38"/>
        <v>1.6666666666666665</v>
      </c>
      <c r="S115" s="201">
        <f t="shared" si="38"/>
        <v>4.1666666666666741E-2</v>
      </c>
      <c r="T115" s="201">
        <f t="shared" si="38"/>
        <v>0</v>
      </c>
      <c r="U115" s="201">
        <f t="shared" si="38"/>
        <v>0</v>
      </c>
    </row>
    <row r="116" spans="3:21" s="199" customFormat="1" ht="33" customHeight="1">
      <c r="C116" s="196"/>
      <c r="D116" s="196"/>
      <c r="E116" s="196"/>
      <c r="F116" s="365" t="s">
        <v>69</v>
      </c>
      <c r="G116" s="366"/>
      <c r="H116" s="366"/>
      <c r="I116" s="366"/>
      <c r="J116" s="366"/>
      <c r="K116" s="366"/>
      <c r="L116" s="366"/>
      <c r="M116" s="366"/>
      <c r="N116" s="366"/>
      <c r="O116" s="367"/>
      <c r="P116" s="202">
        <f>P115*24</f>
        <v>0</v>
      </c>
      <c r="Q116" s="202">
        <f>Q115*24</f>
        <v>0</v>
      </c>
      <c r="R116" s="202">
        <f t="shared" ref="R116:U116" si="39">R115*24</f>
        <v>40</v>
      </c>
      <c r="S116" s="202">
        <f t="shared" si="39"/>
        <v>1.0000000000000018</v>
      </c>
      <c r="T116" s="202">
        <f t="shared" si="39"/>
        <v>0</v>
      </c>
      <c r="U116" s="202">
        <f t="shared" si="39"/>
        <v>0</v>
      </c>
    </row>
    <row r="117" spans="3:21" s="199" customFormat="1" ht="33" customHeight="1">
      <c r="C117" s="196"/>
      <c r="D117" s="196"/>
      <c r="E117" s="196"/>
      <c r="F117" s="365" t="s">
        <v>70</v>
      </c>
      <c r="G117" s="366"/>
      <c r="H117" s="366"/>
      <c r="I117" s="366"/>
      <c r="J117" s="366"/>
      <c r="K117" s="366"/>
      <c r="L117" s="366"/>
      <c r="M117" s="366"/>
      <c r="N117" s="366"/>
      <c r="O117" s="367"/>
      <c r="P117" s="203">
        <v>1.125</v>
      </c>
      <c r="Q117" s="203">
        <v>1.25</v>
      </c>
      <c r="R117" s="203">
        <v>1.25</v>
      </c>
      <c r="S117" s="203">
        <v>1.5</v>
      </c>
      <c r="T117" s="203">
        <v>1.75</v>
      </c>
      <c r="U117" s="203">
        <v>2</v>
      </c>
    </row>
    <row r="118" spans="3:21" s="199" customFormat="1" ht="33" customHeight="1">
      <c r="C118" s="196"/>
      <c r="D118" s="196"/>
      <c r="E118" s="196"/>
      <c r="F118" s="368" t="s">
        <v>71</v>
      </c>
      <c r="G118" s="369"/>
      <c r="H118" s="369"/>
      <c r="I118" s="369"/>
      <c r="J118" s="369"/>
      <c r="K118" s="369"/>
      <c r="L118" s="369"/>
      <c r="M118" s="369"/>
      <c r="N118" s="369"/>
      <c r="O118" s="370"/>
      <c r="P118" s="204">
        <f>P116*P117</f>
        <v>0</v>
      </c>
      <c r="Q118" s="204">
        <f>Q116*Q117</f>
        <v>0</v>
      </c>
      <c r="R118" s="204">
        <f t="shared" ref="R118:U118" si="40">R116*R117</f>
        <v>50</v>
      </c>
      <c r="S118" s="204">
        <f t="shared" si="40"/>
        <v>1.5000000000000027</v>
      </c>
      <c r="T118" s="204">
        <f t="shared" si="40"/>
        <v>0</v>
      </c>
      <c r="U118" s="204">
        <f t="shared" si="40"/>
        <v>0</v>
      </c>
    </row>
    <row r="119" spans="3:21" s="142" customFormat="1" ht="20.25">
      <c r="C119" s="144"/>
      <c r="D119" s="144"/>
      <c r="E119" s="144"/>
      <c r="F119" s="144"/>
      <c r="G119" s="144"/>
      <c r="H119" s="144"/>
      <c r="I119" s="168"/>
      <c r="J119" s="144"/>
      <c r="K119" s="144"/>
      <c r="L119" s="144"/>
      <c r="M119" s="144"/>
      <c r="N119" s="144"/>
      <c r="O119" s="144"/>
      <c r="P119" s="144"/>
      <c r="Q119" s="144"/>
      <c r="R119" s="144"/>
    </row>
    <row r="120" spans="3:21" s="172" customFormat="1" ht="26.25">
      <c r="C120" s="170" t="s">
        <v>123</v>
      </c>
      <c r="D120" s="171"/>
      <c r="E120" s="171"/>
      <c r="F120" s="171"/>
      <c r="I120" s="362">
        <f>SUM($P$118:$U$118)</f>
        <v>51.5</v>
      </c>
      <c r="J120" s="362"/>
      <c r="K120" s="173" t="s">
        <v>124</v>
      </c>
      <c r="L120" s="174" t="s">
        <v>41</v>
      </c>
      <c r="M120" s="363" t="s">
        <v>125</v>
      </c>
      <c r="N120" s="363"/>
      <c r="O120" s="363"/>
      <c r="P120" s="364">
        <f>$N$18</f>
        <v>11.980830670926517</v>
      </c>
      <c r="Q120" s="364"/>
      <c r="R120" s="175" t="s">
        <v>72</v>
      </c>
      <c r="S120" s="176" t="s">
        <v>20</v>
      </c>
      <c r="T120" s="357">
        <f>$I$120*$P$120</f>
        <v>617.01277955271564</v>
      </c>
      <c r="U120" s="357"/>
    </row>
    <row r="121" spans="3:21" s="172" customFormat="1" ht="26.25">
      <c r="C121" s="358"/>
      <c r="D121" s="358"/>
      <c r="E121" s="358"/>
      <c r="F121" s="177"/>
      <c r="G121" s="177"/>
      <c r="H121" s="178"/>
      <c r="I121" s="171"/>
      <c r="J121" s="179"/>
      <c r="K121" s="171"/>
      <c r="L121" s="171"/>
      <c r="M121" s="171"/>
      <c r="N121" s="171"/>
      <c r="R121" s="171"/>
      <c r="S121" s="180"/>
      <c r="T121" s="359" t="s">
        <v>73</v>
      </c>
      <c r="U121" s="359"/>
    </row>
    <row r="122" spans="3:21" s="172" customFormat="1" ht="26.25">
      <c r="C122" s="360" t="s">
        <v>82</v>
      </c>
      <c r="D122" s="360"/>
      <c r="E122" s="360"/>
      <c r="F122" s="360"/>
      <c r="G122" s="360"/>
      <c r="H122" s="360"/>
      <c r="I122" s="360"/>
      <c r="J122" s="360"/>
      <c r="K122" s="360"/>
      <c r="L122" s="360"/>
      <c r="M122" s="360"/>
      <c r="N122" s="360"/>
      <c r="O122" s="360"/>
      <c r="P122" s="360"/>
      <c r="Q122" s="360"/>
      <c r="R122" s="360"/>
    </row>
    <row r="123" spans="3:21" s="172" customFormat="1" ht="26.25">
      <c r="C123" s="361" t="s">
        <v>74</v>
      </c>
      <c r="D123" s="361"/>
      <c r="E123" s="361"/>
      <c r="F123" s="361"/>
      <c r="G123" s="361"/>
      <c r="H123" s="361"/>
      <c r="I123" s="361"/>
      <c r="J123" s="361"/>
      <c r="K123" s="361"/>
      <c r="L123" s="361"/>
      <c r="M123" s="361"/>
      <c r="N123" s="361"/>
      <c r="O123" s="361"/>
      <c r="P123" s="361"/>
      <c r="Q123" s="361"/>
      <c r="R123" s="361"/>
    </row>
    <row r="124" spans="3:21" s="183" customFormat="1" ht="26.25">
      <c r="C124" s="181" t="s">
        <v>75</v>
      </c>
      <c r="D124" s="182"/>
      <c r="E124" s="182"/>
      <c r="F124" s="182"/>
      <c r="G124" s="182"/>
      <c r="H124" s="182"/>
      <c r="I124" s="182"/>
      <c r="J124" s="182"/>
      <c r="K124" s="182"/>
      <c r="L124" s="182"/>
      <c r="M124" s="182"/>
      <c r="N124" s="182"/>
      <c r="O124" s="182"/>
      <c r="P124" s="182"/>
      <c r="Q124" s="182"/>
      <c r="R124" s="182"/>
    </row>
    <row r="125" spans="3:21" s="183" customFormat="1" ht="26.25" customHeight="1">
      <c r="C125" s="353" t="s">
        <v>76</v>
      </c>
      <c r="D125" s="353"/>
      <c r="E125" s="353"/>
      <c r="F125" s="353"/>
      <c r="G125" s="353"/>
      <c r="H125" s="353"/>
      <c r="I125" s="353"/>
      <c r="J125" s="353"/>
      <c r="K125" s="353"/>
      <c r="L125" s="353"/>
      <c r="M125" s="353"/>
      <c r="N125" s="353"/>
      <c r="O125" s="353"/>
      <c r="P125" s="353"/>
      <c r="Q125" s="353"/>
      <c r="R125" s="353"/>
      <c r="S125" s="353"/>
      <c r="T125" s="353"/>
    </row>
    <row r="126" spans="3:21" s="183" customFormat="1" ht="26.25">
      <c r="C126" s="353"/>
      <c r="D126" s="353"/>
      <c r="E126" s="353"/>
      <c r="F126" s="353"/>
      <c r="G126" s="353"/>
      <c r="H126" s="353"/>
      <c r="I126" s="353"/>
      <c r="J126" s="353"/>
      <c r="K126" s="353"/>
      <c r="L126" s="353"/>
      <c r="M126" s="353"/>
      <c r="N126" s="353"/>
      <c r="O126" s="353"/>
      <c r="P126" s="353"/>
      <c r="Q126" s="353"/>
      <c r="R126" s="353"/>
      <c r="S126" s="353"/>
      <c r="T126" s="353"/>
    </row>
    <row r="127" spans="3:21" s="183" customFormat="1" ht="45" customHeight="1">
      <c r="C127" s="353"/>
      <c r="D127" s="353"/>
      <c r="E127" s="353"/>
      <c r="F127" s="353"/>
      <c r="G127" s="353"/>
      <c r="H127" s="353"/>
      <c r="I127" s="353"/>
      <c r="J127" s="353"/>
      <c r="K127" s="353"/>
      <c r="L127" s="353"/>
      <c r="M127" s="353"/>
      <c r="N127" s="353"/>
      <c r="O127" s="353"/>
      <c r="P127" s="353"/>
      <c r="Q127" s="353"/>
      <c r="R127" s="353"/>
      <c r="S127" s="353"/>
      <c r="T127" s="353"/>
    </row>
    <row r="128" spans="3:21" s="183" customFormat="1" ht="26.25">
      <c r="C128" s="182"/>
      <c r="D128" s="182"/>
      <c r="E128" s="182"/>
      <c r="F128" s="182"/>
      <c r="G128" s="182"/>
      <c r="H128" s="182"/>
      <c r="I128" s="182"/>
      <c r="J128" s="182"/>
      <c r="K128" s="182"/>
      <c r="L128" s="182"/>
      <c r="M128" s="182"/>
      <c r="N128" s="182"/>
      <c r="O128" s="182"/>
      <c r="P128" s="182"/>
      <c r="Q128" s="182"/>
      <c r="R128" s="182"/>
    </row>
    <row r="129" spans="3:20" s="183" customFormat="1" ht="26.25">
      <c r="C129" s="182"/>
      <c r="D129" s="182"/>
      <c r="E129" s="182"/>
      <c r="F129" s="184"/>
      <c r="G129" s="184"/>
      <c r="H129" s="184"/>
      <c r="I129" s="182"/>
      <c r="J129" s="182"/>
      <c r="K129" s="182"/>
      <c r="L129" s="182"/>
      <c r="M129" s="182"/>
      <c r="N129" s="184"/>
      <c r="O129" s="184"/>
      <c r="P129" s="184"/>
      <c r="Q129" s="184"/>
      <c r="R129" s="184"/>
    </row>
    <row r="130" spans="3:20" s="183" customFormat="1" ht="26.25">
      <c r="C130" s="182" t="s">
        <v>77</v>
      </c>
      <c r="D130" s="354">
        <v>41153</v>
      </c>
      <c r="E130" s="354"/>
      <c r="F130" s="182"/>
      <c r="G130" s="182"/>
      <c r="H130" s="185"/>
      <c r="I130" s="182"/>
      <c r="J130" s="182"/>
      <c r="K130" s="182"/>
      <c r="L130" s="182"/>
      <c r="M130" s="182"/>
      <c r="N130" s="355"/>
      <c r="O130" s="355"/>
      <c r="P130" s="355"/>
      <c r="Q130" s="355"/>
      <c r="R130" s="355"/>
      <c r="S130" s="355"/>
      <c r="T130" s="355"/>
    </row>
    <row r="131" spans="3:20" s="183" customFormat="1" ht="26.25">
      <c r="C131" s="182"/>
      <c r="D131" s="182"/>
      <c r="E131" s="182"/>
      <c r="F131" s="182"/>
      <c r="G131" s="182"/>
      <c r="H131" s="182"/>
      <c r="I131" s="182"/>
      <c r="J131" s="182"/>
      <c r="K131" s="182"/>
      <c r="L131" s="182"/>
      <c r="M131" s="182"/>
      <c r="N131" s="351" t="s">
        <v>78</v>
      </c>
      <c r="O131" s="351"/>
      <c r="P131" s="351"/>
      <c r="Q131" s="351"/>
      <c r="R131" s="351"/>
      <c r="S131" s="351"/>
      <c r="T131" s="351"/>
    </row>
    <row r="132" spans="3:20" s="183" customFormat="1" ht="26.25">
      <c r="C132" s="182"/>
      <c r="D132" s="182"/>
      <c r="E132" s="182"/>
      <c r="F132" s="182"/>
      <c r="G132" s="182"/>
      <c r="H132" s="182"/>
      <c r="I132" s="182"/>
      <c r="J132" s="182"/>
      <c r="K132" s="182"/>
      <c r="L132" s="182"/>
      <c r="M132" s="182"/>
      <c r="N132" s="182"/>
      <c r="O132" s="182"/>
      <c r="P132" s="182"/>
      <c r="Q132" s="182"/>
      <c r="R132" s="182"/>
    </row>
    <row r="133" spans="3:20" s="183" customFormat="1" ht="26.25">
      <c r="C133" s="181" t="s">
        <v>79</v>
      </c>
      <c r="D133" s="182"/>
      <c r="E133" s="182"/>
      <c r="F133" s="182"/>
      <c r="G133" s="182"/>
      <c r="H133" s="182"/>
      <c r="I133" s="182"/>
      <c r="J133" s="182"/>
      <c r="K133" s="182"/>
      <c r="L133" s="182"/>
      <c r="M133" s="182"/>
      <c r="N133" s="182"/>
      <c r="O133" s="182"/>
      <c r="P133" s="182"/>
      <c r="Q133" s="182"/>
      <c r="R133" s="182"/>
    </row>
    <row r="134" spans="3:20" s="183" customFormat="1" ht="26.25" customHeight="1">
      <c r="C134" s="353" t="s">
        <v>80</v>
      </c>
      <c r="D134" s="353"/>
      <c r="E134" s="353"/>
      <c r="F134" s="353"/>
      <c r="G134" s="353"/>
      <c r="H134" s="353"/>
      <c r="I134" s="353"/>
      <c r="J134" s="353"/>
      <c r="K134" s="353"/>
      <c r="L134" s="353"/>
      <c r="M134" s="353"/>
      <c r="N134" s="353"/>
      <c r="O134" s="353"/>
      <c r="P134" s="353"/>
      <c r="Q134" s="353"/>
      <c r="R134" s="353"/>
      <c r="S134" s="353"/>
      <c r="T134" s="353"/>
    </row>
    <row r="135" spans="3:20" s="183" customFormat="1" ht="39.75" customHeight="1">
      <c r="C135" s="353"/>
      <c r="D135" s="353"/>
      <c r="E135" s="353"/>
      <c r="F135" s="353"/>
      <c r="G135" s="353"/>
      <c r="H135" s="353"/>
      <c r="I135" s="353"/>
      <c r="J135" s="353"/>
      <c r="K135" s="353"/>
      <c r="L135" s="353"/>
      <c r="M135" s="353"/>
      <c r="N135" s="353"/>
      <c r="O135" s="353"/>
      <c r="P135" s="353"/>
      <c r="Q135" s="353"/>
      <c r="R135" s="353"/>
      <c r="S135" s="353"/>
      <c r="T135" s="353"/>
    </row>
    <row r="136" spans="3:20" s="183" customFormat="1" ht="54.75" customHeight="1">
      <c r="C136" s="353"/>
      <c r="D136" s="353"/>
      <c r="E136" s="353"/>
      <c r="F136" s="353"/>
      <c r="G136" s="353"/>
      <c r="H136" s="353"/>
      <c r="I136" s="353"/>
      <c r="J136" s="353"/>
      <c r="K136" s="353"/>
      <c r="L136" s="353"/>
      <c r="M136" s="353"/>
      <c r="N136" s="353"/>
      <c r="O136" s="353"/>
      <c r="P136" s="353"/>
      <c r="Q136" s="353"/>
      <c r="R136" s="353"/>
      <c r="S136" s="353"/>
      <c r="T136" s="353"/>
    </row>
    <row r="137" spans="3:20" s="183" customFormat="1" ht="26.25">
      <c r="C137" s="186"/>
      <c r="D137" s="186"/>
      <c r="E137" s="186"/>
      <c r="F137" s="186"/>
      <c r="G137" s="186"/>
      <c r="H137" s="186"/>
      <c r="I137" s="186"/>
      <c r="J137" s="186"/>
      <c r="K137" s="186"/>
      <c r="L137" s="186"/>
      <c r="M137" s="186"/>
      <c r="N137" s="186"/>
      <c r="O137" s="186"/>
      <c r="P137" s="186"/>
      <c r="Q137" s="186"/>
      <c r="R137" s="186"/>
    </row>
    <row r="138" spans="3:20" s="183" customFormat="1" ht="26.25">
      <c r="C138" s="182"/>
      <c r="D138" s="182"/>
      <c r="E138" s="182"/>
      <c r="F138" s="184"/>
      <c r="G138" s="184"/>
      <c r="H138" s="184"/>
      <c r="I138" s="182"/>
      <c r="J138" s="182"/>
      <c r="K138" s="182"/>
      <c r="L138" s="182"/>
      <c r="M138" s="182"/>
      <c r="N138" s="184"/>
      <c r="O138" s="184"/>
      <c r="P138" s="184"/>
      <c r="Q138" s="184"/>
      <c r="R138" s="184"/>
    </row>
    <row r="139" spans="3:20" s="183" customFormat="1" ht="26.25">
      <c r="C139" s="182" t="s">
        <v>77</v>
      </c>
      <c r="D139" s="187"/>
      <c r="E139" s="187"/>
      <c r="F139" s="182"/>
      <c r="G139" s="182"/>
      <c r="H139" s="188"/>
      <c r="I139" s="182"/>
      <c r="J139" s="182"/>
      <c r="K139" s="182"/>
      <c r="L139" s="182"/>
      <c r="M139" s="182"/>
      <c r="N139" s="355"/>
      <c r="O139" s="355"/>
      <c r="P139" s="355"/>
      <c r="Q139" s="355"/>
      <c r="R139" s="355"/>
      <c r="S139" s="355"/>
      <c r="T139" s="355"/>
    </row>
    <row r="140" spans="3:20" s="183" customFormat="1" ht="26.25">
      <c r="C140" s="182"/>
      <c r="D140" s="182"/>
      <c r="E140" s="182"/>
      <c r="F140" s="182"/>
      <c r="G140" s="182"/>
      <c r="H140" s="182"/>
      <c r="I140" s="182"/>
      <c r="J140" s="182"/>
      <c r="K140" s="182"/>
      <c r="L140" s="182"/>
      <c r="M140" s="182"/>
      <c r="N140" s="356" t="s">
        <v>81</v>
      </c>
      <c r="O140" s="356"/>
      <c r="P140" s="356"/>
      <c r="Q140" s="356"/>
      <c r="R140" s="356"/>
      <c r="S140" s="356"/>
      <c r="T140" s="356"/>
    </row>
    <row r="141" spans="3:20" s="183" customFormat="1" ht="26.25">
      <c r="C141" s="182"/>
      <c r="D141" s="182"/>
      <c r="E141" s="182"/>
      <c r="F141" s="182"/>
      <c r="G141" s="182"/>
      <c r="H141" s="182"/>
      <c r="I141" s="182"/>
      <c r="J141" s="182"/>
      <c r="K141" s="182"/>
      <c r="L141" s="182"/>
      <c r="M141" s="182"/>
      <c r="N141" s="189"/>
      <c r="O141" s="190"/>
      <c r="P141" s="190"/>
      <c r="Q141" s="190"/>
      <c r="R141" s="190"/>
    </row>
    <row r="142" spans="3:20" s="183" customFormat="1" ht="26.25">
      <c r="C142" s="182"/>
      <c r="D142" s="182"/>
      <c r="E142" s="182"/>
      <c r="F142" s="182"/>
      <c r="G142" s="182"/>
      <c r="H142" s="182"/>
      <c r="I142" s="182"/>
      <c r="J142" s="182"/>
      <c r="K142" s="182"/>
      <c r="L142" s="182"/>
      <c r="M142" s="182"/>
      <c r="N142" s="191"/>
      <c r="O142" s="191"/>
      <c r="P142" s="191"/>
      <c r="Q142" s="191"/>
      <c r="R142" s="191"/>
    </row>
    <row r="143" spans="3:20" s="183" customFormat="1" ht="26.25">
      <c r="C143" s="181" t="s">
        <v>92</v>
      </c>
      <c r="D143" s="182"/>
      <c r="E143" s="182"/>
      <c r="F143" s="182"/>
      <c r="G143" s="182"/>
      <c r="H143" s="182"/>
      <c r="I143" s="182"/>
      <c r="J143" s="182"/>
      <c r="K143" s="182"/>
      <c r="L143" s="182"/>
      <c r="M143" s="182"/>
      <c r="N143" s="182"/>
      <c r="O143" s="182"/>
      <c r="P143" s="182"/>
      <c r="Q143" s="182"/>
      <c r="R143" s="182"/>
    </row>
    <row r="144" spans="3:20" s="183" customFormat="1" ht="15" customHeight="1">
      <c r="C144" s="353" t="s">
        <v>91</v>
      </c>
      <c r="D144" s="353"/>
      <c r="E144" s="353"/>
      <c r="F144" s="353"/>
      <c r="G144" s="353"/>
      <c r="H144" s="353"/>
      <c r="I144" s="353"/>
      <c r="J144" s="353"/>
      <c r="K144" s="353"/>
      <c r="L144" s="353"/>
      <c r="M144" s="353"/>
      <c r="N144" s="353"/>
      <c r="O144" s="353"/>
      <c r="P144" s="353"/>
      <c r="Q144" s="353"/>
      <c r="R144" s="353"/>
      <c r="S144" s="353"/>
      <c r="T144" s="353"/>
    </row>
    <row r="145" spans="3:20" s="183" customFormat="1" ht="26.25" customHeight="1">
      <c r="C145" s="353"/>
      <c r="D145" s="353"/>
      <c r="E145" s="353"/>
      <c r="F145" s="353"/>
      <c r="G145" s="353"/>
      <c r="H145" s="353"/>
      <c r="I145" s="353"/>
      <c r="J145" s="353"/>
      <c r="K145" s="353"/>
      <c r="L145" s="353"/>
      <c r="M145" s="353"/>
      <c r="N145" s="353"/>
      <c r="O145" s="353"/>
      <c r="P145" s="353"/>
      <c r="Q145" s="353"/>
      <c r="R145" s="353"/>
      <c r="S145" s="353"/>
      <c r="T145" s="353"/>
    </row>
    <row r="146" spans="3:20" s="183" customFormat="1" ht="26.25" customHeight="1">
      <c r="C146" s="353"/>
      <c r="D146" s="353"/>
      <c r="E146" s="353"/>
      <c r="F146" s="353"/>
      <c r="G146" s="353"/>
      <c r="H146" s="353"/>
      <c r="I146" s="353"/>
      <c r="J146" s="353"/>
      <c r="K146" s="353"/>
      <c r="L146" s="353"/>
      <c r="M146" s="353"/>
      <c r="N146" s="353"/>
      <c r="O146" s="353"/>
      <c r="P146" s="353"/>
      <c r="Q146" s="353"/>
      <c r="R146" s="353"/>
      <c r="S146" s="353"/>
      <c r="T146" s="353"/>
    </row>
    <row r="147" spans="3:20" s="183" customFormat="1" ht="26.25">
      <c r="C147" s="353"/>
      <c r="D147" s="353"/>
      <c r="E147" s="353"/>
      <c r="F147" s="353"/>
      <c r="G147" s="353"/>
      <c r="H147" s="353"/>
      <c r="I147" s="353"/>
      <c r="J147" s="353"/>
      <c r="K147" s="353"/>
      <c r="L147" s="353"/>
      <c r="M147" s="353"/>
      <c r="N147" s="353"/>
      <c r="O147" s="353"/>
      <c r="P147" s="353"/>
      <c r="Q147" s="353"/>
      <c r="R147" s="353"/>
      <c r="S147" s="353"/>
      <c r="T147" s="353"/>
    </row>
    <row r="148" spans="3:20" s="183" customFormat="1" ht="31.5">
      <c r="C148" s="205"/>
      <c r="D148" s="205"/>
      <c r="E148" s="205"/>
      <c r="F148" s="205"/>
      <c r="G148" s="205"/>
      <c r="H148" s="205"/>
      <c r="I148" s="205"/>
      <c r="J148" s="205"/>
      <c r="K148" s="205"/>
      <c r="L148" s="205"/>
      <c r="M148" s="205"/>
      <c r="N148" s="205"/>
      <c r="O148" s="205"/>
      <c r="P148" s="205"/>
      <c r="Q148" s="205"/>
      <c r="R148" s="205"/>
      <c r="S148" s="205"/>
      <c r="T148" s="205"/>
    </row>
    <row r="149" spans="3:20" s="183" customFormat="1" ht="26.25">
      <c r="C149" s="182"/>
      <c r="D149" s="182"/>
      <c r="E149" s="182"/>
      <c r="F149" s="182"/>
      <c r="G149" s="182"/>
      <c r="H149" s="192"/>
      <c r="I149" s="193"/>
      <c r="J149" s="193"/>
      <c r="K149" s="182"/>
      <c r="L149" s="182"/>
      <c r="M149" s="182"/>
      <c r="N149" s="184"/>
      <c r="O149" s="184"/>
      <c r="P149" s="184"/>
      <c r="Q149" s="184"/>
      <c r="R149" s="184"/>
    </row>
    <row r="150" spans="3:20" s="183" customFormat="1" ht="26.25">
      <c r="C150" s="182" t="s">
        <v>77</v>
      </c>
      <c r="D150" s="187"/>
      <c r="E150" s="187"/>
      <c r="F150" s="182"/>
      <c r="G150" s="182"/>
      <c r="H150" s="188"/>
      <c r="I150" s="182"/>
      <c r="J150" s="182"/>
      <c r="K150" s="182"/>
      <c r="L150" s="182"/>
      <c r="M150" s="182"/>
      <c r="N150" s="194"/>
      <c r="O150" s="194"/>
      <c r="P150" s="194"/>
      <c r="Q150" s="194"/>
      <c r="R150" s="194"/>
      <c r="S150" s="194"/>
      <c r="T150" s="194"/>
    </row>
    <row r="151" spans="3:20" s="183" customFormat="1" ht="26.25">
      <c r="C151" s="182"/>
      <c r="D151" s="182"/>
      <c r="E151" s="182"/>
      <c r="F151" s="182"/>
      <c r="G151" s="182"/>
      <c r="H151" s="182"/>
      <c r="I151" s="182"/>
      <c r="J151" s="182"/>
      <c r="K151" s="182"/>
      <c r="L151" s="182"/>
      <c r="M151" s="182"/>
      <c r="N151" s="351" t="s">
        <v>126</v>
      </c>
      <c r="O151" s="351"/>
      <c r="P151" s="351"/>
      <c r="Q151" s="351"/>
      <c r="R151" s="351"/>
      <c r="S151" s="351"/>
      <c r="T151" s="351"/>
    </row>
    <row r="152" spans="3:20" s="183" customFormat="1" ht="26.25">
      <c r="C152" s="182"/>
      <c r="D152" s="182"/>
      <c r="E152" s="182"/>
      <c r="F152" s="182"/>
      <c r="G152" s="182"/>
      <c r="H152" s="182"/>
      <c r="I152" s="182"/>
      <c r="J152" s="182"/>
      <c r="K152" s="182"/>
      <c r="L152" s="182"/>
      <c r="M152" s="182"/>
      <c r="N152" s="352"/>
      <c r="O152" s="352"/>
      <c r="P152" s="352"/>
      <c r="Q152" s="352"/>
      <c r="R152" s="352"/>
    </row>
  </sheetData>
  <mergeCells count="165">
    <mergeCell ref="C2:U2"/>
    <mergeCell ref="C3:U3"/>
    <mergeCell ref="C4:U4"/>
    <mergeCell ref="C9:U9"/>
    <mergeCell ref="C10:U10"/>
    <mergeCell ref="G12:I12"/>
    <mergeCell ref="J12:K12"/>
    <mergeCell ref="L12:M12"/>
    <mergeCell ref="N12:P12"/>
    <mergeCell ref="K17:L17"/>
    <mergeCell ref="N17:R17"/>
    <mergeCell ref="K18:L18"/>
    <mergeCell ref="N18:R18"/>
    <mergeCell ref="K19:L19"/>
    <mergeCell ref="N19:R19"/>
    <mergeCell ref="E14:I14"/>
    <mergeCell ref="K14:L14"/>
    <mergeCell ref="M14:R14"/>
    <mergeCell ref="K15:L15"/>
    <mergeCell ref="M15:R15"/>
    <mergeCell ref="K16:L16"/>
    <mergeCell ref="M16:R16"/>
    <mergeCell ref="C53:D56"/>
    <mergeCell ref="F53:J56"/>
    <mergeCell ref="K53:O54"/>
    <mergeCell ref="K22:N22"/>
    <mergeCell ref="O22:R22"/>
    <mergeCell ref="K23:N23"/>
    <mergeCell ref="K24:N24"/>
    <mergeCell ref="K25:N25"/>
    <mergeCell ref="K26:N26"/>
    <mergeCell ref="P53:Q54"/>
    <mergeCell ref="R53:S54"/>
    <mergeCell ref="T53:U54"/>
    <mergeCell ref="K55:L55"/>
    <mergeCell ref="M55:M56"/>
    <mergeCell ref="N55:N56"/>
    <mergeCell ref="O55:O56"/>
    <mergeCell ref="I32:K33"/>
    <mergeCell ref="I34:K34"/>
    <mergeCell ref="I35:K35"/>
    <mergeCell ref="I36:K36"/>
    <mergeCell ref="C60:D60"/>
    <mergeCell ref="F60:J60"/>
    <mergeCell ref="C61:D61"/>
    <mergeCell ref="F61:J61"/>
    <mergeCell ref="C62:D62"/>
    <mergeCell ref="F62:J62"/>
    <mergeCell ref="C57:D57"/>
    <mergeCell ref="F57:J57"/>
    <mergeCell ref="C58:D58"/>
    <mergeCell ref="F58:J58"/>
    <mergeCell ref="C59:D59"/>
    <mergeCell ref="F59:J59"/>
    <mergeCell ref="C99:D99"/>
    <mergeCell ref="F99:J99"/>
    <mergeCell ref="T92:U93"/>
    <mergeCell ref="K94:L94"/>
    <mergeCell ref="M94:M95"/>
    <mergeCell ref="N94:N95"/>
    <mergeCell ref="O94:O95"/>
    <mergeCell ref="C96:O96"/>
    <mergeCell ref="K63:L63"/>
    <mergeCell ref="C90:R90"/>
    <mergeCell ref="C92:D95"/>
    <mergeCell ref="F92:J95"/>
    <mergeCell ref="K92:O93"/>
    <mergeCell ref="P92:Q93"/>
    <mergeCell ref="R92:S93"/>
    <mergeCell ref="P65:Q66"/>
    <mergeCell ref="R65:S66"/>
    <mergeCell ref="T65:U66"/>
    <mergeCell ref="K67:L67"/>
    <mergeCell ref="M67:M68"/>
    <mergeCell ref="N67:N68"/>
    <mergeCell ref="O67:O68"/>
    <mergeCell ref="C86:D86"/>
    <mergeCell ref="C85:D85"/>
    <mergeCell ref="F116:O116"/>
    <mergeCell ref="F117:O117"/>
    <mergeCell ref="F118:O118"/>
    <mergeCell ref="C100:D100"/>
    <mergeCell ref="C101:D101"/>
    <mergeCell ref="C102:D102"/>
    <mergeCell ref="C103:D103"/>
    <mergeCell ref="C104:D104"/>
    <mergeCell ref="F103:J103"/>
    <mergeCell ref="F104:J104"/>
    <mergeCell ref="F105:J105"/>
    <mergeCell ref="F106:J106"/>
    <mergeCell ref="F115:O115"/>
    <mergeCell ref="F113:J113"/>
    <mergeCell ref="F114:J114"/>
    <mergeCell ref="F107:J107"/>
    <mergeCell ref="F108:J108"/>
    <mergeCell ref="F109:J109"/>
    <mergeCell ref="F110:J110"/>
    <mergeCell ref="F111:J111"/>
    <mergeCell ref="F112:J112"/>
    <mergeCell ref="T120:U120"/>
    <mergeCell ref="C121:E121"/>
    <mergeCell ref="T121:U121"/>
    <mergeCell ref="C122:R122"/>
    <mergeCell ref="C123:R123"/>
    <mergeCell ref="C125:T127"/>
    <mergeCell ref="I120:J120"/>
    <mergeCell ref="M120:O120"/>
    <mergeCell ref="P120:Q120"/>
    <mergeCell ref="C144:T147"/>
    <mergeCell ref="N151:T151"/>
    <mergeCell ref="N152:R152"/>
    <mergeCell ref="D130:E130"/>
    <mergeCell ref="N130:T130"/>
    <mergeCell ref="N131:T131"/>
    <mergeCell ref="C134:T136"/>
    <mergeCell ref="N139:T139"/>
    <mergeCell ref="N140:T140"/>
    <mergeCell ref="C65:D68"/>
    <mergeCell ref="C69:O69"/>
    <mergeCell ref="C79:D79"/>
    <mergeCell ref="C80:D80"/>
    <mergeCell ref="C70:D70"/>
    <mergeCell ref="F70:J70"/>
    <mergeCell ref="C84:D84"/>
    <mergeCell ref="F84:J84"/>
    <mergeCell ref="F65:J68"/>
    <mergeCell ref="K65:O66"/>
    <mergeCell ref="C81:D81"/>
    <mergeCell ref="C82:D82"/>
    <mergeCell ref="C83:D83"/>
    <mergeCell ref="F81:J81"/>
    <mergeCell ref="F82:J82"/>
    <mergeCell ref="F83:J83"/>
    <mergeCell ref="F71:J71"/>
    <mergeCell ref="F72:J72"/>
    <mergeCell ref="F73:J73"/>
    <mergeCell ref="F74:J74"/>
    <mergeCell ref="F75:J75"/>
    <mergeCell ref="F76:J76"/>
    <mergeCell ref="F77:J77"/>
    <mergeCell ref="F78:J78"/>
    <mergeCell ref="K89:L89"/>
    <mergeCell ref="F100:J100"/>
    <mergeCell ref="F101:J101"/>
    <mergeCell ref="F102:J102"/>
    <mergeCell ref="C71:D71"/>
    <mergeCell ref="C72:D72"/>
    <mergeCell ref="C73:D73"/>
    <mergeCell ref="C74:D74"/>
    <mergeCell ref="C75:D75"/>
    <mergeCell ref="C76:D76"/>
    <mergeCell ref="C77:D77"/>
    <mergeCell ref="C78:D78"/>
    <mergeCell ref="C88:D88"/>
    <mergeCell ref="F86:J86"/>
    <mergeCell ref="F87:J87"/>
    <mergeCell ref="F85:J85"/>
    <mergeCell ref="F88:J88"/>
    <mergeCell ref="C87:D87"/>
    <mergeCell ref="C97:D97"/>
    <mergeCell ref="F97:J97"/>
    <mergeCell ref="C98:D98"/>
    <mergeCell ref="F98:J98"/>
    <mergeCell ref="F79:J79"/>
    <mergeCell ref="F80:J80"/>
  </mergeCells>
  <conditionalFormatting sqref="M57:M62 M97:M114 M70:M88">
    <cfRule type="cellIs" dxfId="20" priority="4" operator="greaterThan">
      <formula>0.332638888888889</formula>
    </cfRule>
    <cfRule type="cellIs" dxfId="19" priority="5" operator="greaterThanOrEqual">
      <formula>8</formula>
    </cfRule>
    <cfRule type="cellIs" dxfId="18" priority="6" operator="greaterThan">
      <formula>0.333333333333333</formula>
    </cfRule>
  </conditionalFormatting>
  <dataValidations count="1">
    <dataValidation type="list" allowBlank="1" showInputMessage="1" showErrorMessage="1" sqref="E57:E62 E97:E114 E70:E88" xr:uid="{12107B21-4886-4C33-84DC-538FF60D5996}">
      <formula1>"A,B,C,D,E,F"</formula1>
    </dataValidation>
  </dataValidations>
  <pageMargins left="0.70866141732283472" right="0.70866141732283472" top="0.74803149606299213" bottom="0.39370078740157483" header="0.31496062992125984" footer="0"/>
  <pageSetup scale="45" fitToHeight="0" orientation="portrait" horizontalDpi="1200" verticalDpi="1200" r:id="rId1"/>
  <headerFooter>
    <oddHeader xml:space="preserve">&amp;R&amp;"Arial,Regular"&amp;14Format KW-5(1) </oddHeader>
  </headerFooter>
  <rowBreaks count="3" manualBreakCount="3">
    <brk id="63" min="2" max="20" man="1"/>
    <brk id="90" min="2" max="20" man="1"/>
    <brk id="118" min="2" max="2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9433-9941-4D3F-86F9-C33595F38BDC}">
  <sheetPr>
    <tabColor rgb="FFFFFF00"/>
    <pageSetUpPr fitToPage="1"/>
  </sheetPr>
  <dimension ref="C2:V166"/>
  <sheetViews>
    <sheetView showGridLines="0" view="pageBreakPreview" topLeftCell="A133" zoomScale="78" zoomScaleNormal="100" zoomScaleSheetLayoutView="78" workbookViewId="0">
      <selection activeCell="K121" sqref="K121:L121"/>
    </sheetView>
  </sheetViews>
  <sheetFormatPr defaultRowHeight="15"/>
  <cols>
    <col min="3" max="3" width="10.140625" customWidth="1"/>
    <col min="4" max="4" width="13.5703125" customWidth="1"/>
    <col min="5" max="5" width="12.85546875" customWidth="1"/>
    <col min="11" max="21" width="10.7109375" customWidth="1"/>
  </cols>
  <sheetData>
    <row r="2" spans="3:21" ht="15.75">
      <c r="C2" s="340"/>
      <c r="D2" s="340"/>
      <c r="E2" s="340"/>
      <c r="F2" s="340"/>
      <c r="G2" s="340"/>
      <c r="H2" s="340"/>
      <c r="I2" s="340"/>
      <c r="J2" s="340"/>
      <c r="K2" s="340"/>
      <c r="L2" s="340"/>
      <c r="M2" s="340"/>
      <c r="N2" s="340"/>
      <c r="O2" s="340"/>
      <c r="P2" s="340"/>
      <c r="Q2" s="340"/>
      <c r="R2" s="340"/>
      <c r="S2" s="340"/>
      <c r="T2" s="340"/>
      <c r="U2" s="340"/>
    </row>
    <row r="3" spans="3:21" ht="15.75">
      <c r="C3" s="340"/>
      <c r="D3" s="340"/>
      <c r="E3" s="340"/>
      <c r="F3" s="340"/>
      <c r="G3" s="340"/>
      <c r="H3" s="340"/>
      <c r="I3" s="340"/>
      <c r="J3" s="340"/>
      <c r="K3" s="340"/>
      <c r="L3" s="340"/>
      <c r="M3" s="340"/>
      <c r="N3" s="340"/>
      <c r="O3" s="340"/>
      <c r="P3" s="340"/>
      <c r="Q3" s="340"/>
      <c r="R3" s="340"/>
      <c r="S3" s="340"/>
      <c r="T3" s="340"/>
      <c r="U3" s="340"/>
    </row>
    <row r="4" spans="3:21" s="10" customFormat="1">
      <c r="C4" s="435"/>
      <c r="D4" s="435"/>
      <c r="E4" s="435"/>
      <c r="F4" s="435"/>
      <c r="G4" s="435"/>
      <c r="H4" s="435"/>
      <c r="I4" s="435"/>
      <c r="J4" s="435"/>
      <c r="K4" s="435"/>
      <c r="L4" s="435"/>
      <c r="M4" s="435"/>
      <c r="N4" s="435"/>
      <c r="O4" s="435"/>
      <c r="P4" s="435"/>
      <c r="Q4" s="435"/>
      <c r="R4" s="435"/>
      <c r="S4" s="435"/>
      <c r="T4" s="435"/>
      <c r="U4" s="435"/>
    </row>
    <row r="5" spans="3:21" s="10" customFormat="1">
      <c r="C5" s="139"/>
      <c r="D5" s="139"/>
      <c r="E5" s="139"/>
      <c r="F5" s="139"/>
      <c r="G5" s="139"/>
      <c r="H5" s="139"/>
      <c r="I5" s="139"/>
      <c r="J5" s="139"/>
      <c r="K5" s="139"/>
      <c r="L5" s="139"/>
      <c r="M5" s="139"/>
      <c r="N5" s="139"/>
      <c r="O5" s="139"/>
      <c r="P5" s="139"/>
      <c r="Q5" s="139"/>
      <c r="R5" s="139"/>
      <c r="S5" s="139"/>
      <c r="T5" s="139"/>
      <c r="U5" s="139"/>
    </row>
    <row r="6" spans="3:21" s="10" customFormat="1">
      <c r="C6" s="139"/>
      <c r="D6" s="139"/>
      <c r="E6" s="139"/>
      <c r="F6" s="139"/>
      <c r="G6" s="139"/>
      <c r="H6" s="139"/>
      <c r="I6" s="139"/>
      <c r="J6" s="139"/>
      <c r="K6" s="139"/>
      <c r="L6" s="139"/>
      <c r="M6" s="139"/>
      <c r="N6" s="139"/>
      <c r="O6" s="139"/>
      <c r="P6" s="139"/>
      <c r="Q6" s="139"/>
      <c r="R6" s="139"/>
      <c r="S6" s="139"/>
      <c r="T6" s="139"/>
      <c r="U6" s="139"/>
    </row>
    <row r="7" spans="3:21" s="10" customFormat="1">
      <c r="C7" s="139"/>
      <c r="D7" s="139"/>
      <c r="E7" s="139"/>
      <c r="F7" s="139"/>
      <c r="G7" s="139"/>
      <c r="H7" s="139"/>
      <c r="I7" s="139"/>
      <c r="J7" s="139"/>
      <c r="K7" s="139"/>
      <c r="L7" s="139"/>
      <c r="M7" s="139"/>
      <c r="N7" s="139"/>
      <c r="O7" s="139"/>
      <c r="P7" s="139"/>
      <c r="Q7" s="139"/>
      <c r="R7" s="139"/>
      <c r="S7" s="139"/>
      <c r="T7" s="139"/>
      <c r="U7" s="139"/>
    </row>
    <row r="8" spans="3:21" s="10" customFormat="1">
      <c r="C8" s="139"/>
      <c r="D8" s="139"/>
      <c r="E8" s="139"/>
      <c r="F8" s="139"/>
      <c r="G8" s="139"/>
      <c r="H8" s="139"/>
      <c r="I8" s="139"/>
      <c r="J8" s="139"/>
      <c r="K8" s="139"/>
      <c r="L8" s="139"/>
      <c r="M8" s="139"/>
      <c r="N8" s="139"/>
      <c r="O8" s="139"/>
      <c r="P8" s="139"/>
      <c r="Q8" s="139"/>
      <c r="R8" s="139"/>
      <c r="S8" s="139"/>
      <c r="T8" s="139"/>
      <c r="U8" s="139"/>
    </row>
    <row r="9" spans="3:21" s="10" customFormat="1" ht="21">
      <c r="C9" s="337" t="s">
        <v>87</v>
      </c>
      <c r="D9" s="337"/>
      <c r="E9" s="337"/>
      <c r="F9" s="337"/>
      <c r="G9" s="337"/>
      <c r="H9" s="337"/>
      <c r="I9" s="337"/>
      <c r="J9" s="337"/>
      <c r="K9" s="337"/>
      <c r="L9" s="337"/>
      <c r="M9" s="337"/>
      <c r="N9" s="337"/>
      <c r="O9" s="337"/>
      <c r="P9" s="337"/>
      <c r="Q9" s="337"/>
      <c r="R9" s="337"/>
      <c r="S9" s="337"/>
      <c r="T9" s="337"/>
      <c r="U9" s="337"/>
    </row>
    <row r="10" spans="3:21" s="10" customFormat="1" ht="21">
      <c r="C10" s="337" t="s">
        <v>115</v>
      </c>
      <c r="D10" s="337"/>
      <c r="E10" s="337"/>
      <c r="F10" s="337"/>
      <c r="G10" s="337"/>
      <c r="H10" s="337"/>
      <c r="I10" s="337"/>
      <c r="J10" s="337"/>
      <c r="K10" s="337"/>
      <c r="L10" s="337"/>
      <c r="M10" s="337"/>
      <c r="N10" s="337"/>
      <c r="O10" s="337"/>
      <c r="P10" s="337"/>
      <c r="Q10" s="337"/>
      <c r="R10" s="337"/>
      <c r="S10" s="337"/>
      <c r="T10" s="337"/>
      <c r="U10" s="337"/>
    </row>
    <row r="11" spans="3:21" s="10" customFormat="1">
      <c r="C11" s="12"/>
      <c r="D11" s="12"/>
      <c r="E11" s="11"/>
      <c r="F11" s="11"/>
      <c r="G11" s="11"/>
      <c r="H11" s="11"/>
      <c r="I11" s="11"/>
      <c r="J11" s="11"/>
      <c r="K11" s="11"/>
      <c r="L11" s="11"/>
      <c r="M11" s="11"/>
      <c r="N11" s="11"/>
      <c r="O11" s="11"/>
      <c r="P11" s="11"/>
      <c r="Q11" s="11"/>
      <c r="R11" s="11"/>
    </row>
    <row r="12" spans="3:21" s="23" customFormat="1" ht="15.75">
      <c r="C12" s="27"/>
      <c r="D12" s="27"/>
      <c r="E12" s="24"/>
      <c r="F12" s="24"/>
      <c r="G12" s="436" t="s">
        <v>5</v>
      </c>
      <c r="H12" s="436"/>
      <c r="I12" s="436"/>
      <c r="J12" s="437"/>
      <c r="K12" s="437"/>
      <c r="L12" s="436" t="s">
        <v>7</v>
      </c>
      <c r="M12" s="436"/>
      <c r="N12" s="437"/>
      <c r="O12" s="437"/>
      <c r="P12" s="437"/>
      <c r="Q12" s="24"/>
      <c r="R12" s="27"/>
    </row>
    <row r="13" spans="3:21" s="23" customFormat="1">
      <c r="C13" s="27"/>
      <c r="D13" s="27"/>
      <c r="E13" s="27"/>
      <c r="F13" s="27"/>
      <c r="G13" s="27"/>
      <c r="H13" s="27"/>
      <c r="I13" s="27"/>
      <c r="J13" s="27"/>
      <c r="K13" s="27"/>
      <c r="L13" s="27"/>
      <c r="M13" s="27"/>
      <c r="N13" s="27"/>
      <c r="O13" s="27"/>
      <c r="P13" s="27"/>
      <c r="Q13" s="27"/>
      <c r="R13" s="27"/>
    </row>
    <row r="14" spans="3:21" s="23" customFormat="1" ht="24.75" customHeight="1">
      <c r="C14" s="137" t="s">
        <v>96</v>
      </c>
      <c r="D14" s="67"/>
      <c r="E14" s="438"/>
      <c r="F14" s="438"/>
      <c r="G14" s="438"/>
      <c r="H14" s="438"/>
      <c r="I14" s="438"/>
      <c r="J14" s="66"/>
      <c r="K14" s="338" t="s">
        <v>88</v>
      </c>
      <c r="L14" s="338"/>
      <c r="M14" s="339"/>
      <c r="N14" s="339"/>
      <c r="O14" s="339"/>
      <c r="P14" s="339"/>
      <c r="Q14" s="339"/>
      <c r="R14" s="339"/>
    </row>
    <row r="15" spans="3:21" s="23" customFormat="1" ht="24.75" customHeight="1">
      <c r="C15" s="135" t="s">
        <v>9</v>
      </c>
      <c r="D15" s="25"/>
      <c r="E15" s="140"/>
      <c r="F15" s="140"/>
      <c r="G15" s="140"/>
      <c r="H15" s="140"/>
      <c r="I15" s="140"/>
      <c r="J15" s="66"/>
      <c r="K15" s="338" t="s">
        <v>11</v>
      </c>
      <c r="L15" s="338"/>
      <c r="M15" s="339"/>
      <c r="N15" s="339"/>
      <c r="O15" s="339"/>
      <c r="P15" s="339"/>
      <c r="Q15" s="339"/>
      <c r="R15" s="339"/>
    </row>
    <row r="16" spans="3:21" s="23" customFormat="1" ht="24.75" customHeight="1">
      <c r="C16" s="135" t="s">
        <v>13</v>
      </c>
      <c r="D16" s="135"/>
      <c r="E16" s="136"/>
      <c r="F16" s="136"/>
      <c r="G16" s="136"/>
      <c r="H16" s="136"/>
      <c r="I16" s="136"/>
      <c r="J16" s="66"/>
      <c r="K16" s="338" t="s">
        <v>15</v>
      </c>
      <c r="L16" s="338"/>
      <c r="M16" s="347"/>
      <c r="N16" s="347"/>
      <c r="O16" s="347"/>
      <c r="P16" s="347"/>
      <c r="Q16" s="347"/>
      <c r="R16" s="347"/>
    </row>
    <row r="17" spans="3:19" s="23" customFormat="1" ht="24.75" customHeight="1">
      <c r="C17" s="135" t="s">
        <v>17</v>
      </c>
      <c r="D17" s="135"/>
      <c r="E17" s="136"/>
      <c r="F17" s="136"/>
      <c r="G17" s="136"/>
      <c r="H17" s="136"/>
      <c r="I17" s="136"/>
      <c r="J17" s="66"/>
      <c r="K17" s="425" t="s">
        <v>19</v>
      </c>
      <c r="L17" s="425"/>
      <c r="M17" s="129" t="s">
        <v>20</v>
      </c>
      <c r="N17" s="348">
        <v>1863.98</v>
      </c>
      <c r="O17" s="348"/>
      <c r="P17" s="348"/>
      <c r="Q17" s="348"/>
      <c r="R17" s="348"/>
    </row>
    <row r="18" spans="3:19" s="23" customFormat="1" ht="24.75" customHeight="1">
      <c r="C18" s="135" t="s">
        <v>21</v>
      </c>
      <c r="D18" s="135"/>
      <c r="E18" s="130"/>
      <c r="F18" s="136"/>
      <c r="G18" s="136"/>
      <c r="H18" s="136"/>
      <c r="I18" s="136"/>
      <c r="J18" s="66"/>
      <c r="K18" s="338" t="s">
        <v>23</v>
      </c>
      <c r="L18" s="338"/>
      <c r="M18" s="141" t="s">
        <v>20</v>
      </c>
      <c r="N18" s="345">
        <f>(N17*12)/2504</f>
        <v>8.9328115015974454</v>
      </c>
      <c r="O18" s="345"/>
      <c r="P18" s="345"/>
      <c r="Q18" s="345"/>
      <c r="R18" s="345"/>
    </row>
    <row r="19" spans="3:19" s="23" customFormat="1" ht="24.75" customHeight="1">
      <c r="C19" s="135" t="s">
        <v>24</v>
      </c>
      <c r="D19" s="135"/>
      <c r="E19" s="136"/>
      <c r="F19" s="136"/>
      <c r="G19" s="136"/>
      <c r="H19" s="136"/>
      <c r="I19" s="136"/>
      <c r="J19" s="66"/>
      <c r="K19" s="425" t="s">
        <v>26</v>
      </c>
      <c r="L19" s="425"/>
      <c r="M19" s="141" t="s">
        <v>20</v>
      </c>
      <c r="N19" s="345">
        <f>N17/3</f>
        <v>621.32666666666671</v>
      </c>
      <c r="O19" s="345"/>
      <c r="P19" s="345"/>
      <c r="Q19" s="345"/>
      <c r="R19" s="345"/>
    </row>
    <row r="20" spans="3:19" s="23" customFormat="1" ht="24.75" customHeight="1">
      <c r="C20" s="135" t="s">
        <v>27</v>
      </c>
      <c r="D20" s="135"/>
      <c r="E20" s="138"/>
      <c r="F20" s="138"/>
      <c r="G20" s="138"/>
      <c r="H20" s="138"/>
      <c r="I20" s="138"/>
      <c r="J20" s="66"/>
      <c r="K20" s="68"/>
      <c r="L20" s="66"/>
      <c r="M20" s="66"/>
      <c r="N20" s="66"/>
      <c r="O20" s="66"/>
      <c r="P20" s="68"/>
      <c r="Q20" s="68"/>
      <c r="R20" s="68"/>
    </row>
    <row r="21" spans="3:19" s="23" customFormat="1" ht="24.75" customHeight="1" thickBot="1">
      <c r="C21" s="135" t="s">
        <v>117</v>
      </c>
      <c r="D21" s="135"/>
      <c r="E21" s="138"/>
      <c r="F21" s="138"/>
      <c r="G21" s="138"/>
      <c r="H21" s="138"/>
      <c r="I21" s="138"/>
      <c r="J21" s="66"/>
      <c r="K21" s="68"/>
      <c r="L21" s="66"/>
      <c r="M21" s="66"/>
      <c r="N21" s="66"/>
      <c r="O21" s="66"/>
      <c r="P21" s="68"/>
      <c r="Q21" s="68"/>
      <c r="R21" s="68"/>
    </row>
    <row r="22" spans="3:19" s="23" customFormat="1" ht="24.75" customHeight="1">
      <c r="C22" s="27" t="s">
        <v>83</v>
      </c>
      <c r="D22" s="27"/>
      <c r="E22" s="32" t="s">
        <v>84</v>
      </c>
      <c r="F22" s="32"/>
      <c r="G22" s="32"/>
      <c r="H22" s="32"/>
      <c r="I22" s="32"/>
      <c r="J22" s="27"/>
      <c r="K22" s="341" t="s">
        <v>29</v>
      </c>
      <c r="L22" s="342"/>
      <c r="M22" s="342"/>
      <c r="N22" s="343"/>
      <c r="O22" s="341" t="s">
        <v>30</v>
      </c>
      <c r="P22" s="342"/>
      <c r="Q22" s="342"/>
      <c r="R22" s="343"/>
    </row>
    <row r="23" spans="3:19" s="23" customFormat="1" ht="24.75" customHeight="1">
      <c r="C23" s="27" t="s">
        <v>85</v>
      </c>
      <c r="D23" s="27"/>
      <c r="E23" s="30"/>
      <c r="F23" s="30"/>
      <c r="G23" s="30"/>
      <c r="H23" s="30"/>
      <c r="I23" s="30"/>
      <c r="J23" s="27"/>
      <c r="K23" s="426" t="s">
        <v>113</v>
      </c>
      <c r="L23" s="427"/>
      <c r="M23" s="427"/>
      <c r="N23" s="428"/>
      <c r="O23" s="33" t="s">
        <v>31</v>
      </c>
      <c r="P23" s="34"/>
      <c r="Q23" s="35" t="s">
        <v>32</v>
      </c>
      <c r="R23" s="36"/>
    </row>
    <row r="24" spans="3:19" s="23" customFormat="1" ht="16.5" thickBot="1">
      <c r="C24" s="27"/>
      <c r="D24" s="27"/>
      <c r="E24" s="27"/>
      <c r="F24" s="27"/>
      <c r="G24" s="31"/>
      <c r="H24" s="31"/>
      <c r="I24" s="31"/>
      <c r="J24" s="31"/>
      <c r="K24" s="429" t="s">
        <v>33</v>
      </c>
      <c r="L24" s="430"/>
      <c r="M24" s="430"/>
      <c r="N24" s="431"/>
      <c r="O24" s="37" t="s">
        <v>34</v>
      </c>
      <c r="P24" s="38"/>
      <c r="Q24" s="39" t="s">
        <v>35</v>
      </c>
      <c r="R24" s="40"/>
    </row>
    <row r="25" spans="3:19" s="23" customFormat="1" ht="15.75">
      <c r="C25" s="27"/>
      <c r="D25" s="27"/>
      <c r="E25" s="27"/>
      <c r="F25" s="27"/>
      <c r="G25" s="31"/>
      <c r="H25" s="31"/>
      <c r="I25" s="31"/>
      <c r="J25" s="31"/>
      <c r="K25" s="432" t="s">
        <v>36</v>
      </c>
      <c r="L25" s="433"/>
      <c r="M25" s="433"/>
      <c r="N25" s="434"/>
      <c r="O25" s="41"/>
      <c r="P25" s="41"/>
      <c r="Q25" s="41"/>
      <c r="R25" s="41"/>
      <c r="S25" s="41"/>
    </row>
    <row r="26" spans="3:19" s="23" customFormat="1" ht="15.75">
      <c r="C26" s="27"/>
      <c r="D26" s="27"/>
      <c r="E26" s="27"/>
      <c r="F26" s="27"/>
      <c r="G26" s="31"/>
      <c r="H26" s="31"/>
      <c r="I26" s="31"/>
      <c r="J26" s="31"/>
      <c r="K26" s="422" t="s">
        <v>37</v>
      </c>
      <c r="L26" s="423"/>
      <c r="M26" s="423"/>
      <c r="N26" s="424"/>
      <c r="O26" s="41"/>
      <c r="P26" s="41"/>
      <c r="Q26" s="41"/>
      <c r="R26" s="41"/>
      <c r="S26" s="41"/>
    </row>
    <row r="27" spans="3:19" s="23" customFormat="1" ht="15.75">
      <c r="C27" s="27"/>
      <c r="D27" s="27"/>
      <c r="E27" s="27"/>
      <c r="F27" s="27"/>
      <c r="G27" s="31"/>
      <c r="H27" s="31"/>
      <c r="I27" s="31"/>
      <c r="J27" s="31"/>
      <c r="K27" s="42" t="s">
        <v>38</v>
      </c>
      <c r="L27" s="43" t="s">
        <v>39</v>
      </c>
      <c r="M27" s="43" t="s">
        <v>40</v>
      </c>
      <c r="N27" s="44" t="s">
        <v>41</v>
      </c>
      <c r="O27" s="41"/>
      <c r="P27" s="41"/>
      <c r="Q27" s="41"/>
      <c r="R27" s="41"/>
      <c r="S27" s="41"/>
    </row>
    <row r="28" spans="3:19" s="23" customFormat="1" ht="15.75">
      <c r="C28" s="27"/>
      <c r="D28" s="27"/>
      <c r="F28" s="27"/>
      <c r="G28" s="31"/>
      <c r="H28" s="31"/>
      <c r="I28" s="31"/>
      <c r="J28" s="31"/>
      <c r="K28" s="45" t="s">
        <v>42</v>
      </c>
      <c r="L28" s="46">
        <v>0.3125</v>
      </c>
      <c r="M28" s="47">
        <v>0.6875</v>
      </c>
      <c r="N28" s="48"/>
      <c r="O28" s="41"/>
      <c r="P28" s="41"/>
      <c r="Q28" s="41"/>
      <c r="R28" s="41"/>
      <c r="S28" s="41"/>
    </row>
    <row r="29" spans="3:19" s="23" customFormat="1" ht="15.75">
      <c r="C29" s="27"/>
      <c r="D29" s="27"/>
      <c r="E29" s="27"/>
      <c r="F29" s="27"/>
      <c r="G29" s="31"/>
      <c r="H29" s="31"/>
      <c r="I29" s="31"/>
      <c r="J29" s="31"/>
      <c r="K29" s="45" t="s">
        <v>43</v>
      </c>
      <c r="L29" s="46">
        <v>0.33333333333333331</v>
      </c>
      <c r="M29" s="46">
        <v>0.70833333333333337</v>
      </c>
      <c r="N29" s="48"/>
      <c r="O29" s="41"/>
      <c r="P29" s="41"/>
      <c r="Q29" s="41"/>
      <c r="R29" s="41"/>
      <c r="S29" s="41"/>
    </row>
    <row r="30" spans="3:19" s="23" customFormat="1" ht="16.5" thickBot="1">
      <c r="C30" s="27"/>
      <c r="D30" s="27"/>
      <c r="E30" s="27"/>
      <c r="F30" s="27"/>
      <c r="G30" s="31"/>
      <c r="H30" s="31"/>
      <c r="I30" s="31"/>
      <c r="J30" s="31"/>
      <c r="K30" s="49" t="s">
        <v>44</v>
      </c>
      <c r="L30" s="50">
        <v>0.35416666666666669</v>
      </c>
      <c r="M30" s="50">
        <v>0.72916666666666663</v>
      </c>
      <c r="N30" s="51"/>
      <c r="O30" s="41"/>
      <c r="P30" s="41"/>
      <c r="Q30" s="41"/>
      <c r="R30" s="41"/>
      <c r="S30" s="41"/>
    </row>
    <row r="31" spans="3:19" s="142" customFormat="1" ht="21" thickBot="1">
      <c r="C31" s="144"/>
      <c r="D31" s="144"/>
      <c r="E31" s="144"/>
      <c r="F31" s="144"/>
      <c r="G31" s="145"/>
      <c r="H31" s="145"/>
      <c r="I31" s="145"/>
      <c r="J31" s="145"/>
      <c r="K31" s="146"/>
      <c r="L31" s="146"/>
      <c r="M31" s="146"/>
      <c r="N31" s="146"/>
      <c r="O31" s="147"/>
      <c r="P31" s="147"/>
      <c r="Q31" s="147"/>
      <c r="R31" s="147"/>
      <c r="S31" s="147"/>
    </row>
    <row r="32" spans="3:19" s="142" customFormat="1" ht="33" customHeight="1">
      <c r="C32" s="144"/>
      <c r="D32" s="144"/>
      <c r="E32" s="144"/>
      <c r="F32" s="144"/>
      <c r="G32" s="145"/>
      <c r="H32" s="145"/>
      <c r="I32" s="326" t="s">
        <v>130</v>
      </c>
      <c r="J32" s="327"/>
      <c r="K32" s="328"/>
      <c r="L32" s="148" t="s">
        <v>56</v>
      </c>
      <c r="M32" s="148" t="s">
        <v>57</v>
      </c>
      <c r="N32" s="148" t="s">
        <v>58</v>
      </c>
      <c r="O32" s="148" t="s">
        <v>59</v>
      </c>
      <c r="P32" s="149" t="s">
        <v>60</v>
      </c>
      <c r="Q32" s="147"/>
      <c r="R32" s="147"/>
      <c r="S32" s="147"/>
    </row>
    <row r="33" spans="3:19" s="142" customFormat="1" ht="33" customHeight="1">
      <c r="C33" s="144"/>
      <c r="D33" s="144"/>
      <c r="E33" s="144"/>
      <c r="F33" s="144"/>
      <c r="G33" s="145"/>
      <c r="H33" s="145"/>
      <c r="I33" s="414"/>
      <c r="J33" s="415"/>
      <c r="K33" s="416"/>
      <c r="L33" s="219">
        <f>$P$130</f>
        <v>0</v>
      </c>
      <c r="M33" s="219">
        <f>$Q$130+$R$130</f>
        <v>54</v>
      </c>
      <c r="N33" s="219">
        <f>$S$130</f>
        <v>1.0000000000000018</v>
      </c>
      <c r="O33" s="219">
        <f>$T$130</f>
        <v>0</v>
      </c>
      <c r="P33" s="220">
        <f>$U$130</f>
        <v>0</v>
      </c>
      <c r="Q33" s="147"/>
      <c r="R33" s="147"/>
      <c r="S33" s="147"/>
    </row>
    <row r="34" spans="3:19" s="142" customFormat="1" ht="33" customHeight="1">
      <c r="C34" s="144"/>
      <c r="D34" s="144"/>
      <c r="E34" s="144"/>
      <c r="F34" s="144"/>
      <c r="G34" s="145"/>
      <c r="H34" s="145"/>
      <c r="I34" s="332" t="s">
        <v>129</v>
      </c>
      <c r="J34" s="333"/>
      <c r="K34" s="333"/>
      <c r="L34" s="221">
        <f>$P$131</f>
        <v>1.125</v>
      </c>
      <c r="M34" s="150">
        <f>$Q$131</f>
        <v>1.25</v>
      </c>
      <c r="N34" s="150">
        <f>$S$131</f>
        <v>1.5</v>
      </c>
      <c r="O34" s="150">
        <f>$T$131</f>
        <v>1.75</v>
      </c>
      <c r="P34" s="151">
        <f>$U$131</f>
        <v>2</v>
      </c>
      <c r="Q34" s="147"/>
      <c r="R34" s="147"/>
      <c r="S34" s="147"/>
    </row>
    <row r="35" spans="3:19" s="142" customFormat="1" ht="33" customHeight="1" thickBot="1">
      <c r="C35" s="144"/>
      <c r="D35" s="144"/>
      <c r="E35" s="144"/>
      <c r="F35" s="144"/>
      <c r="G35" s="145"/>
      <c r="H35" s="145"/>
      <c r="I35" s="417" t="s">
        <v>107</v>
      </c>
      <c r="J35" s="418"/>
      <c r="K35" s="418"/>
      <c r="L35" s="222">
        <f>$N$18</f>
        <v>8.9328115015974454</v>
      </c>
      <c r="M35" s="222">
        <f t="shared" ref="M35:P35" si="0">$N$18</f>
        <v>8.9328115015974454</v>
      </c>
      <c r="N35" s="222">
        <f t="shared" si="0"/>
        <v>8.9328115015974454</v>
      </c>
      <c r="O35" s="222">
        <f t="shared" si="0"/>
        <v>8.9328115015974454</v>
      </c>
      <c r="P35" s="223">
        <f t="shared" si="0"/>
        <v>8.9328115015974454</v>
      </c>
      <c r="Q35" s="147"/>
      <c r="R35" s="147"/>
      <c r="S35" s="147"/>
    </row>
    <row r="36" spans="3:19" s="142" customFormat="1" ht="33" customHeight="1" thickBot="1">
      <c r="C36" s="144"/>
      <c r="D36" s="144"/>
      <c r="E36" s="144"/>
      <c r="F36" s="144"/>
      <c r="G36" s="145"/>
      <c r="H36" s="145"/>
      <c r="I36" s="419" t="s">
        <v>108</v>
      </c>
      <c r="J36" s="420"/>
      <c r="K36" s="421"/>
      <c r="L36" s="224">
        <f>$L$33*$L$35*$L$34</f>
        <v>0</v>
      </c>
      <c r="M36" s="224">
        <f>$M$33*$M$35*$M$34</f>
        <v>602.96477635782753</v>
      </c>
      <c r="N36" s="224">
        <f>$N$33*$N$35*$N$34</f>
        <v>13.399217252396191</v>
      </c>
      <c r="O36" s="224">
        <f>$O$33*$O$35*$O$34</f>
        <v>0</v>
      </c>
      <c r="P36" s="225">
        <f>$P$33*$P$35*$P$34</f>
        <v>0</v>
      </c>
      <c r="Q36" s="147"/>
      <c r="R36" s="147"/>
      <c r="S36" s="147"/>
    </row>
    <row r="37" spans="3:19" s="142" customFormat="1" ht="20.25">
      <c r="C37" s="144"/>
      <c r="D37" s="144"/>
      <c r="E37" s="144"/>
      <c r="F37" s="144"/>
      <c r="G37" s="145"/>
      <c r="H37" s="145"/>
      <c r="I37" s="145"/>
      <c r="J37" s="145"/>
      <c r="K37" s="146"/>
      <c r="L37" s="153"/>
      <c r="M37" s="146"/>
      <c r="N37" s="146"/>
      <c r="O37" s="147"/>
      <c r="P37" s="147"/>
      <c r="Q37" s="147"/>
      <c r="R37" s="147"/>
      <c r="S37" s="147"/>
    </row>
    <row r="38" spans="3:19" s="142" customFormat="1" ht="20.25">
      <c r="C38" s="144"/>
      <c r="D38" s="154" t="s">
        <v>103</v>
      </c>
      <c r="E38" s="144"/>
      <c r="F38" s="144"/>
      <c r="G38" s="145"/>
      <c r="H38" s="145"/>
      <c r="I38" s="154"/>
      <c r="J38" s="145"/>
      <c r="K38" s="146"/>
      <c r="L38" s="153"/>
      <c r="M38" s="146"/>
      <c r="N38" s="146"/>
      <c r="O38" s="216"/>
      <c r="P38" s="147"/>
      <c r="Q38" s="216"/>
      <c r="R38" s="147"/>
    </row>
    <row r="39" spans="3:19" s="142" customFormat="1" ht="20.25">
      <c r="C39" s="144"/>
      <c r="D39" s="144"/>
      <c r="E39" s="144"/>
      <c r="F39" s="144"/>
      <c r="G39" s="145"/>
      <c r="H39" s="145"/>
      <c r="I39" s="145"/>
      <c r="J39" s="145"/>
      <c r="K39" s="146"/>
      <c r="L39" s="153"/>
      <c r="M39" s="146"/>
      <c r="N39" s="146"/>
      <c r="O39" s="147"/>
      <c r="P39" s="147"/>
      <c r="Q39" s="147"/>
      <c r="R39" s="147"/>
    </row>
    <row r="40" spans="3:19" s="142" customFormat="1" ht="20.25">
      <c r="C40" s="144"/>
      <c r="D40" s="142" t="s">
        <v>56</v>
      </c>
      <c r="E40" s="144" t="s">
        <v>97</v>
      </c>
      <c r="F40" s="144"/>
      <c r="G40" s="145"/>
      <c r="H40" s="145"/>
      <c r="I40" s="169" t="s">
        <v>128</v>
      </c>
      <c r="J40" s="144"/>
      <c r="K40" s="146"/>
      <c r="L40" s="153"/>
      <c r="M40" s="145"/>
      <c r="N40" s="215"/>
      <c r="O40" s="155">
        <f>$L$36</f>
        <v>0</v>
      </c>
      <c r="P40" s="147"/>
      <c r="Q40" s="217"/>
    </row>
    <row r="41" spans="3:19" s="142" customFormat="1" ht="20.25">
      <c r="C41" s="144"/>
      <c r="E41" s="144"/>
      <c r="F41" s="144"/>
      <c r="G41" s="145"/>
      <c r="H41" s="145"/>
      <c r="I41" s="145"/>
      <c r="J41" s="145"/>
      <c r="K41" s="146"/>
      <c r="L41" s="153"/>
      <c r="M41" s="145"/>
      <c r="O41" s="155"/>
      <c r="P41" s="147"/>
      <c r="Q41" s="147"/>
    </row>
    <row r="42" spans="3:19" s="142" customFormat="1" ht="20.25">
      <c r="C42" s="144"/>
      <c r="D42" s="142" t="s">
        <v>57</v>
      </c>
      <c r="E42" s="144" t="s">
        <v>98</v>
      </c>
      <c r="F42" s="144"/>
      <c r="G42" s="145"/>
      <c r="H42" s="145"/>
      <c r="I42" s="169" t="s">
        <v>128</v>
      </c>
      <c r="J42" s="144"/>
      <c r="K42" s="146"/>
      <c r="L42" s="153"/>
      <c r="M42" s="145"/>
      <c r="O42" s="155">
        <f>$M$36</f>
        <v>602.96477635782753</v>
      </c>
      <c r="P42" s="147"/>
      <c r="Q42" s="217"/>
    </row>
    <row r="43" spans="3:19" s="142" customFormat="1" ht="20.25">
      <c r="C43" s="144"/>
      <c r="E43" s="144" t="s">
        <v>99</v>
      </c>
      <c r="F43" s="144"/>
      <c r="G43" s="145"/>
      <c r="H43" s="145"/>
      <c r="I43" s="145"/>
      <c r="J43" s="145"/>
      <c r="K43" s="146"/>
      <c r="L43" s="153"/>
      <c r="M43" s="145"/>
      <c r="O43" s="155"/>
      <c r="P43" s="147"/>
      <c r="Q43" s="147"/>
    </row>
    <row r="44" spans="3:19" s="142" customFormat="1" ht="20.25">
      <c r="C44" s="144"/>
      <c r="E44" s="144"/>
      <c r="F44" s="144"/>
      <c r="G44" s="145"/>
      <c r="H44" s="145"/>
      <c r="I44" s="145"/>
      <c r="J44" s="145"/>
      <c r="K44" s="146"/>
      <c r="L44" s="153"/>
      <c r="M44" s="145"/>
      <c r="O44" s="155"/>
      <c r="P44" s="147"/>
      <c r="Q44" s="147"/>
    </row>
    <row r="45" spans="3:19" s="142" customFormat="1" ht="20.25">
      <c r="C45" s="144"/>
      <c r="D45" s="142" t="s">
        <v>58</v>
      </c>
      <c r="E45" s="144" t="s">
        <v>100</v>
      </c>
      <c r="F45" s="144"/>
      <c r="G45" s="145"/>
      <c r="H45" s="145"/>
      <c r="I45" s="169" t="s">
        <v>128</v>
      </c>
      <c r="J45" s="144"/>
      <c r="K45" s="146"/>
      <c r="L45" s="153"/>
      <c r="M45" s="145"/>
      <c r="O45" s="155">
        <f>$N$36</f>
        <v>13.399217252396191</v>
      </c>
      <c r="P45" s="147"/>
      <c r="Q45" s="218"/>
    </row>
    <row r="46" spans="3:19" s="142" customFormat="1" ht="20.25">
      <c r="C46" s="144"/>
      <c r="E46" s="144"/>
      <c r="F46" s="144"/>
      <c r="G46" s="145"/>
      <c r="H46" s="145"/>
      <c r="I46" s="145"/>
      <c r="J46" s="145"/>
      <c r="K46" s="146"/>
      <c r="L46" s="146"/>
      <c r="M46" s="145"/>
      <c r="O46" s="155"/>
      <c r="P46" s="147"/>
      <c r="Q46" s="147"/>
    </row>
    <row r="47" spans="3:19" s="142" customFormat="1" ht="20.25">
      <c r="C47" s="144"/>
      <c r="D47" s="142" t="s">
        <v>59</v>
      </c>
      <c r="E47" s="144" t="s">
        <v>101</v>
      </c>
      <c r="F47" s="144"/>
      <c r="G47" s="145"/>
      <c r="H47" s="145"/>
      <c r="I47" s="169" t="s">
        <v>128</v>
      </c>
      <c r="J47" s="144"/>
      <c r="K47" s="146"/>
      <c r="L47" s="146"/>
      <c r="M47" s="145"/>
      <c r="O47" s="155">
        <f>$O$36</f>
        <v>0</v>
      </c>
      <c r="P47" s="147"/>
      <c r="Q47" s="217"/>
    </row>
    <row r="48" spans="3:19" s="142" customFormat="1" ht="20.25">
      <c r="C48" s="144"/>
      <c r="E48" s="144"/>
      <c r="F48" s="144"/>
      <c r="G48" s="145"/>
      <c r="H48" s="145"/>
      <c r="I48" s="145"/>
      <c r="J48" s="145"/>
      <c r="K48" s="146"/>
      <c r="L48" s="146"/>
      <c r="M48" s="145"/>
      <c r="O48" s="155"/>
      <c r="P48" s="147"/>
      <c r="Q48" s="147"/>
    </row>
    <row r="49" spans="3:22" s="142" customFormat="1" ht="20.25">
      <c r="C49" s="144"/>
      <c r="D49" s="142" t="s">
        <v>60</v>
      </c>
      <c r="E49" s="144" t="s">
        <v>102</v>
      </c>
      <c r="F49" s="144"/>
      <c r="G49" s="145"/>
      <c r="H49" s="145"/>
      <c r="I49" s="169" t="s">
        <v>128</v>
      </c>
      <c r="J49" s="144"/>
      <c r="K49" s="146"/>
      <c r="L49" s="146"/>
      <c r="M49" s="145"/>
      <c r="O49" s="155">
        <f>$P$36</f>
        <v>0</v>
      </c>
      <c r="P49" s="147"/>
      <c r="Q49" s="217"/>
    </row>
    <row r="50" spans="3:22" s="142" customFormat="1" ht="20.25">
      <c r="C50" s="144"/>
      <c r="E50" s="144"/>
      <c r="F50" s="144"/>
      <c r="G50" s="145"/>
      <c r="H50" s="145"/>
      <c r="I50" s="145"/>
      <c r="J50" s="144"/>
      <c r="K50" s="146"/>
      <c r="L50" s="146"/>
      <c r="M50" s="145"/>
      <c r="O50" s="155"/>
      <c r="P50" s="147"/>
      <c r="Q50" s="147"/>
    </row>
    <row r="51" spans="3:22" s="142" customFormat="1" ht="21" thickBot="1">
      <c r="C51" s="144"/>
      <c r="D51" s="144"/>
      <c r="E51" s="144"/>
      <c r="F51" s="144"/>
      <c r="G51" s="145"/>
      <c r="H51" s="145"/>
      <c r="I51" s="145"/>
      <c r="J51" s="145"/>
      <c r="K51" s="146"/>
      <c r="L51" s="146"/>
      <c r="M51" s="145"/>
      <c r="O51" s="156">
        <f>SUM(O40:O49)</f>
        <v>616.3639936102237</v>
      </c>
      <c r="P51" s="147"/>
      <c r="Q51" s="147"/>
    </row>
    <row r="52" spans="3:22" s="142" customFormat="1" ht="21" thickTop="1">
      <c r="C52" s="144"/>
      <c r="D52" s="144"/>
      <c r="E52" s="144"/>
      <c r="F52" s="144"/>
      <c r="G52" s="145"/>
      <c r="H52" s="145"/>
      <c r="I52" s="145"/>
      <c r="J52" s="145"/>
      <c r="K52" s="146"/>
      <c r="L52" s="146"/>
      <c r="M52" s="146"/>
      <c r="N52" s="146"/>
      <c r="O52" s="147"/>
      <c r="P52" s="147"/>
      <c r="Q52" s="147"/>
      <c r="R52" s="147"/>
      <c r="S52" s="147"/>
    </row>
    <row r="53" spans="3:22" s="142" customFormat="1" ht="22.5" customHeight="1">
      <c r="C53" s="387" t="s">
        <v>46</v>
      </c>
      <c r="D53" s="388"/>
      <c r="E53" s="157"/>
      <c r="F53" s="393" t="s">
        <v>122</v>
      </c>
      <c r="G53" s="394"/>
      <c r="H53" s="394"/>
      <c r="I53" s="394"/>
      <c r="J53" s="395"/>
      <c r="K53" s="373" t="s">
        <v>48</v>
      </c>
      <c r="L53" s="402"/>
      <c r="M53" s="402"/>
      <c r="N53" s="402"/>
      <c r="O53" s="374"/>
      <c r="P53" s="404" t="s">
        <v>49</v>
      </c>
      <c r="Q53" s="405"/>
      <c r="R53" s="373" t="s">
        <v>50</v>
      </c>
      <c r="S53" s="374"/>
      <c r="T53" s="373" t="s">
        <v>51</v>
      </c>
      <c r="U53" s="374"/>
    </row>
    <row r="54" spans="3:22" s="142" customFormat="1" ht="22.5" customHeight="1">
      <c r="C54" s="389"/>
      <c r="D54" s="390"/>
      <c r="E54" s="158" t="s">
        <v>52</v>
      </c>
      <c r="F54" s="396"/>
      <c r="G54" s="397"/>
      <c r="H54" s="397"/>
      <c r="I54" s="397"/>
      <c r="J54" s="398"/>
      <c r="K54" s="375"/>
      <c r="L54" s="403"/>
      <c r="M54" s="403"/>
      <c r="N54" s="403"/>
      <c r="O54" s="376"/>
      <c r="P54" s="386"/>
      <c r="Q54" s="406"/>
      <c r="R54" s="375"/>
      <c r="S54" s="376"/>
      <c r="T54" s="375"/>
      <c r="U54" s="376"/>
    </row>
    <row r="55" spans="3:22" s="142" customFormat="1" ht="24.75" customHeight="1">
      <c r="C55" s="389"/>
      <c r="D55" s="390"/>
      <c r="E55" s="158" t="s">
        <v>53</v>
      </c>
      <c r="F55" s="396"/>
      <c r="G55" s="397"/>
      <c r="H55" s="397"/>
      <c r="I55" s="397"/>
      <c r="J55" s="398"/>
      <c r="K55" s="377" t="s">
        <v>38</v>
      </c>
      <c r="L55" s="378"/>
      <c r="M55" s="379" t="s">
        <v>93</v>
      </c>
      <c r="N55" s="379" t="s">
        <v>94</v>
      </c>
      <c r="O55" s="381" t="s">
        <v>95</v>
      </c>
      <c r="P55" s="159" t="s">
        <v>56</v>
      </c>
      <c r="Q55" s="160" t="s">
        <v>57</v>
      </c>
      <c r="R55" s="161" t="s">
        <v>58</v>
      </c>
      <c r="S55" s="161" t="s">
        <v>59</v>
      </c>
      <c r="T55" s="161" t="s">
        <v>60</v>
      </c>
      <c r="U55" s="161" t="s">
        <v>61</v>
      </c>
    </row>
    <row r="56" spans="3:22" s="142" customFormat="1" ht="24.75" customHeight="1">
      <c r="C56" s="391"/>
      <c r="D56" s="392"/>
      <c r="E56" s="162"/>
      <c r="F56" s="399"/>
      <c r="G56" s="400"/>
      <c r="H56" s="400"/>
      <c r="I56" s="400"/>
      <c r="J56" s="401"/>
      <c r="K56" s="163" t="s">
        <v>62</v>
      </c>
      <c r="L56" s="163" t="s">
        <v>63</v>
      </c>
      <c r="M56" s="380"/>
      <c r="N56" s="380"/>
      <c r="O56" s="382"/>
      <c r="P56" s="164" t="s">
        <v>64</v>
      </c>
      <c r="Q56" s="163" t="s">
        <v>45</v>
      </c>
      <c r="R56" s="163" t="s">
        <v>64</v>
      </c>
      <c r="S56" s="163" t="s">
        <v>45</v>
      </c>
      <c r="T56" s="163" t="s">
        <v>64</v>
      </c>
      <c r="U56" s="163" t="s">
        <v>45</v>
      </c>
    </row>
    <row r="57" spans="3:22" s="143" customFormat="1" ht="72" customHeight="1">
      <c r="C57" s="407"/>
      <c r="D57" s="407"/>
      <c r="E57" s="206"/>
      <c r="F57" s="408"/>
      <c r="G57" s="409"/>
      <c r="H57" s="409"/>
      <c r="I57" s="409"/>
      <c r="J57" s="410"/>
      <c r="K57" s="207"/>
      <c r="L57" s="207"/>
      <c r="M57" s="208">
        <f>L57-K57</f>
        <v>0</v>
      </c>
      <c r="N57" s="207"/>
      <c r="O57" s="208">
        <f>M57-N57</f>
        <v>0</v>
      </c>
      <c r="P57" s="209">
        <f>IF(E57=$P$55,O57,0)</f>
        <v>0</v>
      </c>
      <c r="Q57" s="209">
        <f>IF(E57=$Q$55,O57,0)</f>
        <v>0</v>
      </c>
      <c r="R57" s="209">
        <f>IF(E57=$R$55,O57,0)</f>
        <v>0</v>
      </c>
      <c r="S57" s="209">
        <f>IF(E57=$S$55,O57,0)</f>
        <v>0</v>
      </c>
      <c r="T57" s="209">
        <f>IF(E57=$T$55,O57,0)</f>
        <v>0</v>
      </c>
      <c r="U57" s="209">
        <f>IF(E57=$U$55,O57,0)</f>
        <v>0</v>
      </c>
      <c r="V57" s="195"/>
    </row>
    <row r="58" spans="3:22" s="143" customFormat="1" ht="72" customHeight="1">
      <c r="C58" s="407">
        <v>44624</v>
      </c>
      <c r="D58" s="407"/>
      <c r="E58" s="206" t="s">
        <v>58</v>
      </c>
      <c r="F58" s="408" t="s">
        <v>120</v>
      </c>
      <c r="G58" s="409"/>
      <c r="H58" s="409"/>
      <c r="I58" s="409"/>
      <c r="J58" s="410"/>
      <c r="K58" s="207">
        <v>0.33333333333333331</v>
      </c>
      <c r="L58" s="207">
        <v>0.91666666666666663</v>
      </c>
      <c r="M58" s="208">
        <f t="shared" ref="M58:M62" si="1">L58-K58</f>
        <v>0.58333333333333326</v>
      </c>
      <c r="N58" s="207">
        <v>8.3333333333333329E-2</v>
      </c>
      <c r="O58" s="208">
        <f t="shared" ref="O58:O62" si="2">M58-N58</f>
        <v>0.49999999999999994</v>
      </c>
      <c r="P58" s="209">
        <f t="shared" ref="P58:P62" si="3">IF(E58=$P$55,O58,0)</f>
        <v>0</v>
      </c>
      <c r="Q58" s="209">
        <f t="shared" ref="Q58:Q62" si="4">IF(E58=$Q$55,O58,0)</f>
        <v>0</v>
      </c>
      <c r="R58" s="209">
        <f t="shared" ref="R58:R62" si="5">IF(E58=$R$55,O58,0)</f>
        <v>0.49999999999999994</v>
      </c>
      <c r="S58" s="209">
        <f t="shared" ref="S58:S62" si="6">IF(E58=$S$55,O58,0)</f>
        <v>0</v>
      </c>
      <c r="T58" s="209">
        <f t="shared" ref="T58:T62" si="7">IF(E58=$T$55,O58,0)</f>
        <v>0</v>
      </c>
      <c r="U58" s="209">
        <f t="shared" ref="U58:U62" si="8">IF(E58=$U$55,O58,0)</f>
        <v>0</v>
      </c>
      <c r="V58" s="195"/>
    </row>
    <row r="59" spans="3:22" s="143" customFormat="1" ht="72" customHeight="1">
      <c r="C59" s="407">
        <v>44624</v>
      </c>
      <c r="D59" s="407"/>
      <c r="E59" s="206" t="s">
        <v>59</v>
      </c>
      <c r="F59" s="408" t="s">
        <v>120</v>
      </c>
      <c r="G59" s="409"/>
      <c r="H59" s="409"/>
      <c r="I59" s="409"/>
      <c r="J59" s="410"/>
      <c r="K59" s="207">
        <v>0.91666666666666663</v>
      </c>
      <c r="L59" s="207">
        <v>0.95833333333333337</v>
      </c>
      <c r="M59" s="208">
        <f t="shared" si="1"/>
        <v>4.1666666666666741E-2</v>
      </c>
      <c r="N59" s="207"/>
      <c r="O59" s="208">
        <f t="shared" si="2"/>
        <v>4.1666666666666741E-2</v>
      </c>
      <c r="P59" s="209">
        <f t="shared" si="3"/>
        <v>0</v>
      </c>
      <c r="Q59" s="209">
        <f t="shared" si="4"/>
        <v>0</v>
      </c>
      <c r="R59" s="209">
        <f t="shared" si="5"/>
        <v>0</v>
      </c>
      <c r="S59" s="209">
        <f t="shared" si="6"/>
        <v>4.1666666666666741E-2</v>
      </c>
      <c r="T59" s="209">
        <f t="shared" si="7"/>
        <v>0</v>
      </c>
      <c r="U59" s="209">
        <f t="shared" si="8"/>
        <v>0</v>
      </c>
      <c r="V59" s="195"/>
    </row>
    <row r="60" spans="3:22" s="143" customFormat="1" ht="72" customHeight="1">
      <c r="C60" s="407">
        <v>44625</v>
      </c>
      <c r="D60" s="407"/>
      <c r="E60" s="206" t="s">
        <v>58</v>
      </c>
      <c r="F60" s="408" t="s">
        <v>120</v>
      </c>
      <c r="G60" s="409"/>
      <c r="H60" s="409"/>
      <c r="I60" s="409"/>
      <c r="J60" s="410"/>
      <c r="K60" s="207"/>
      <c r="L60" s="207"/>
      <c r="M60" s="208">
        <f t="shared" si="1"/>
        <v>0</v>
      </c>
      <c r="N60" s="207"/>
      <c r="O60" s="208">
        <f t="shared" si="2"/>
        <v>0</v>
      </c>
      <c r="P60" s="209">
        <f t="shared" si="3"/>
        <v>0</v>
      </c>
      <c r="Q60" s="209">
        <f t="shared" si="4"/>
        <v>0</v>
      </c>
      <c r="R60" s="209">
        <f t="shared" si="5"/>
        <v>0</v>
      </c>
      <c r="S60" s="209">
        <f t="shared" si="6"/>
        <v>0</v>
      </c>
      <c r="T60" s="209">
        <f t="shared" si="7"/>
        <v>0</v>
      </c>
      <c r="U60" s="209">
        <f t="shared" si="8"/>
        <v>0</v>
      </c>
      <c r="V60" s="195"/>
    </row>
    <row r="61" spans="3:22" s="143" customFormat="1" ht="72" customHeight="1">
      <c r="C61" s="407"/>
      <c r="D61" s="407"/>
      <c r="E61" s="206"/>
      <c r="F61" s="408"/>
      <c r="G61" s="409"/>
      <c r="H61" s="409"/>
      <c r="I61" s="409"/>
      <c r="J61" s="410"/>
      <c r="K61" s="207"/>
      <c r="L61" s="207"/>
      <c r="M61" s="208">
        <f t="shared" si="1"/>
        <v>0</v>
      </c>
      <c r="N61" s="207"/>
      <c r="O61" s="208">
        <f t="shared" si="2"/>
        <v>0</v>
      </c>
      <c r="P61" s="209">
        <f t="shared" si="3"/>
        <v>0</v>
      </c>
      <c r="Q61" s="209">
        <f t="shared" si="4"/>
        <v>0</v>
      </c>
      <c r="R61" s="209">
        <f t="shared" si="5"/>
        <v>0</v>
      </c>
      <c r="S61" s="209">
        <f t="shared" si="6"/>
        <v>0</v>
      </c>
      <c r="T61" s="209">
        <f t="shared" si="7"/>
        <v>0</v>
      </c>
      <c r="U61" s="209">
        <f t="shared" si="8"/>
        <v>0</v>
      </c>
      <c r="V61" s="195"/>
    </row>
    <row r="62" spans="3:22" s="143" customFormat="1" ht="72" customHeight="1">
      <c r="C62" s="407"/>
      <c r="D62" s="407"/>
      <c r="E62" s="206"/>
      <c r="F62" s="411"/>
      <c r="G62" s="412"/>
      <c r="H62" s="412"/>
      <c r="I62" s="412"/>
      <c r="J62" s="413"/>
      <c r="K62" s="207"/>
      <c r="L62" s="207"/>
      <c r="M62" s="208">
        <f t="shared" si="1"/>
        <v>0</v>
      </c>
      <c r="N62" s="207"/>
      <c r="O62" s="208">
        <f t="shared" si="2"/>
        <v>0</v>
      </c>
      <c r="P62" s="209">
        <f t="shared" si="3"/>
        <v>0</v>
      </c>
      <c r="Q62" s="209">
        <f t="shared" si="4"/>
        <v>0</v>
      </c>
      <c r="R62" s="209">
        <f t="shared" si="5"/>
        <v>0</v>
      </c>
      <c r="S62" s="209">
        <f t="shared" si="6"/>
        <v>0</v>
      </c>
      <c r="T62" s="209">
        <f t="shared" si="7"/>
        <v>0</v>
      </c>
      <c r="U62" s="209">
        <f t="shared" si="8"/>
        <v>0</v>
      </c>
      <c r="V62" s="195"/>
    </row>
    <row r="63" spans="3:22" s="199" customFormat="1" ht="40.5" customHeight="1">
      <c r="C63" s="196"/>
      <c r="D63" s="196"/>
      <c r="E63" s="196"/>
      <c r="F63" s="196"/>
      <c r="G63" s="196"/>
      <c r="H63" s="196"/>
      <c r="I63" s="196"/>
      <c r="J63" s="196"/>
      <c r="K63" s="383" t="s">
        <v>66</v>
      </c>
      <c r="L63" s="385"/>
      <c r="M63" s="197">
        <f>SUM(M57:M62)</f>
        <v>0.625</v>
      </c>
      <c r="N63" s="197">
        <f>SUM(N57:N62)</f>
        <v>8.3333333333333329E-2</v>
      </c>
      <c r="O63" s="197">
        <f>SUM(O57:O62)</f>
        <v>0.54166666666666674</v>
      </c>
      <c r="P63" s="197">
        <f>SUM($P$57:$P$62)</f>
        <v>0</v>
      </c>
      <c r="Q63" s="197">
        <f>SUM($Q$57:$Q$62)</f>
        <v>0</v>
      </c>
      <c r="R63" s="197">
        <f>SUM($R$57:$R$62)</f>
        <v>0.49999999999999994</v>
      </c>
      <c r="S63" s="197">
        <f>SUM($S$57:$S$62)</f>
        <v>4.1666666666666741E-2</v>
      </c>
      <c r="T63" s="197">
        <f>SUM($T$57:$T$62)</f>
        <v>0</v>
      </c>
      <c r="U63" s="197">
        <f>SUM($U$57:$U$62)</f>
        <v>0</v>
      </c>
      <c r="V63" s="198"/>
    </row>
    <row r="64" spans="3:22" s="199" customFormat="1" ht="11.25" customHeight="1">
      <c r="C64" s="196"/>
      <c r="D64" s="196"/>
      <c r="E64" s="196"/>
      <c r="F64" s="196"/>
      <c r="G64" s="196"/>
      <c r="H64" s="196"/>
      <c r="I64" s="196"/>
      <c r="J64" s="196"/>
      <c r="K64" s="228"/>
      <c r="L64" s="228"/>
      <c r="M64" s="229"/>
      <c r="N64" s="229"/>
      <c r="O64" s="229"/>
      <c r="P64" s="229"/>
      <c r="Q64" s="229"/>
      <c r="R64" s="229"/>
      <c r="S64" s="229"/>
      <c r="T64" s="229"/>
      <c r="U64" s="229"/>
      <c r="V64" s="198"/>
    </row>
    <row r="65" spans="3:22" s="199" customFormat="1" ht="24.75" customHeight="1">
      <c r="C65" s="387" t="s">
        <v>46</v>
      </c>
      <c r="D65" s="388"/>
      <c r="E65" s="157"/>
      <c r="F65" s="373" t="s">
        <v>121</v>
      </c>
      <c r="G65" s="402"/>
      <c r="H65" s="402"/>
      <c r="I65" s="402"/>
      <c r="J65" s="374"/>
      <c r="K65" s="373" t="s">
        <v>48</v>
      </c>
      <c r="L65" s="402"/>
      <c r="M65" s="402"/>
      <c r="N65" s="402"/>
      <c r="O65" s="374"/>
      <c r="P65" s="404" t="s">
        <v>49</v>
      </c>
      <c r="Q65" s="405"/>
      <c r="R65" s="373" t="s">
        <v>50</v>
      </c>
      <c r="S65" s="374"/>
      <c r="T65" s="373" t="s">
        <v>51</v>
      </c>
      <c r="U65" s="374"/>
      <c r="V65" s="198"/>
    </row>
    <row r="66" spans="3:22" s="199" customFormat="1" ht="24.75" customHeight="1">
      <c r="C66" s="389"/>
      <c r="D66" s="390"/>
      <c r="E66" s="158" t="s">
        <v>52</v>
      </c>
      <c r="F66" s="442"/>
      <c r="G66" s="443"/>
      <c r="H66" s="443"/>
      <c r="I66" s="443"/>
      <c r="J66" s="444"/>
      <c r="K66" s="375"/>
      <c r="L66" s="403"/>
      <c r="M66" s="403"/>
      <c r="N66" s="403"/>
      <c r="O66" s="376"/>
      <c r="P66" s="386"/>
      <c r="Q66" s="406"/>
      <c r="R66" s="375"/>
      <c r="S66" s="376"/>
      <c r="T66" s="375"/>
      <c r="U66" s="376"/>
      <c r="V66" s="198"/>
    </row>
    <row r="67" spans="3:22" s="199" customFormat="1" ht="24.75" customHeight="1">
      <c r="C67" s="389"/>
      <c r="D67" s="390"/>
      <c r="E67" s="158" t="s">
        <v>53</v>
      </c>
      <c r="F67" s="442"/>
      <c r="G67" s="443"/>
      <c r="H67" s="443"/>
      <c r="I67" s="443"/>
      <c r="J67" s="444"/>
      <c r="K67" s="377" t="s">
        <v>38</v>
      </c>
      <c r="L67" s="378"/>
      <c r="M67" s="379" t="s">
        <v>93</v>
      </c>
      <c r="N67" s="379" t="s">
        <v>94</v>
      </c>
      <c r="O67" s="381" t="s">
        <v>95</v>
      </c>
      <c r="P67" s="159" t="s">
        <v>56</v>
      </c>
      <c r="Q67" s="160" t="s">
        <v>57</v>
      </c>
      <c r="R67" s="161" t="s">
        <v>58</v>
      </c>
      <c r="S67" s="161" t="s">
        <v>59</v>
      </c>
      <c r="T67" s="161" t="s">
        <v>60</v>
      </c>
      <c r="U67" s="161" t="s">
        <v>61</v>
      </c>
      <c r="V67" s="198"/>
    </row>
    <row r="68" spans="3:22" s="199" customFormat="1" ht="24.75" customHeight="1">
      <c r="C68" s="391"/>
      <c r="D68" s="392"/>
      <c r="E68" s="162"/>
      <c r="F68" s="375"/>
      <c r="G68" s="403"/>
      <c r="H68" s="403"/>
      <c r="I68" s="403"/>
      <c r="J68" s="376"/>
      <c r="K68" s="163" t="s">
        <v>62</v>
      </c>
      <c r="L68" s="163" t="s">
        <v>63</v>
      </c>
      <c r="M68" s="380"/>
      <c r="N68" s="380"/>
      <c r="O68" s="382"/>
      <c r="P68" s="164" t="s">
        <v>64</v>
      </c>
      <c r="Q68" s="163" t="s">
        <v>45</v>
      </c>
      <c r="R68" s="163" t="s">
        <v>64</v>
      </c>
      <c r="S68" s="163" t="s">
        <v>45</v>
      </c>
      <c r="T68" s="163" t="s">
        <v>64</v>
      </c>
      <c r="U68" s="163" t="s">
        <v>45</v>
      </c>
      <c r="V68" s="198"/>
    </row>
    <row r="69" spans="3:22" s="199" customFormat="1" ht="32.25" customHeight="1">
      <c r="C69" s="383" t="s">
        <v>67</v>
      </c>
      <c r="D69" s="384"/>
      <c r="E69" s="384"/>
      <c r="F69" s="384"/>
      <c r="G69" s="384"/>
      <c r="H69" s="384"/>
      <c r="I69" s="384"/>
      <c r="J69" s="384"/>
      <c r="K69" s="384"/>
      <c r="L69" s="384"/>
      <c r="M69" s="384"/>
      <c r="N69" s="384"/>
      <c r="O69" s="385"/>
      <c r="P69" s="200">
        <f>$P$63</f>
        <v>0</v>
      </c>
      <c r="Q69" s="200">
        <f>$Q$63</f>
        <v>0</v>
      </c>
      <c r="R69" s="200">
        <f>$R$63</f>
        <v>0.49999999999999994</v>
      </c>
      <c r="S69" s="200">
        <f>$S$63</f>
        <v>4.1666666666666741E-2</v>
      </c>
      <c r="T69" s="200">
        <f>$T$63</f>
        <v>0</v>
      </c>
      <c r="U69" s="200">
        <f>$U$63</f>
        <v>0</v>
      </c>
      <c r="V69" s="198"/>
    </row>
    <row r="70" spans="3:22" s="143" customFormat="1" ht="72" customHeight="1">
      <c r="C70" s="407"/>
      <c r="D70" s="407"/>
      <c r="E70" s="206"/>
      <c r="F70" s="408"/>
      <c r="G70" s="409"/>
      <c r="H70" s="409"/>
      <c r="I70" s="409"/>
      <c r="J70" s="410"/>
      <c r="K70" s="207"/>
      <c r="L70" s="207"/>
      <c r="M70" s="208">
        <f>L70-K70</f>
        <v>0</v>
      </c>
      <c r="N70" s="207"/>
      <c r="O70" s="208">
        <f>M70-N70</f>
        <v>0</v>
      </c>
      <c r="P70" s="209">
        <f>IF(E70=$P$55,O70,0)</f>
        <v>0</v>
      </c>
      <c r="Q70" s="209">
        <f>IF(E70=$Q$55,O70,0)</f>
        <v>0</v>
      </c>
      <c r="R70" s="209">
        <f>IF(E70=$R$55,O70,0)</f>
        <v>0</v>
      </c>
      <c r="S70" s="209">
        <f>IF(E70=$S$55,O70,0)</f>
        <v>0</v>
      </c>
      <c r="T70" s="209">
        <f>IF(E70=$T$55,O70,0)</f>
        <v>0</v>
      </c>
      <c r="U70" s="209">
        <f>IF(E70=$U$55,O70,0)</f>
        <v>0</v>
      </c>
      <c r="V70" s="195"/>
    </row>
    <row r="71" spans="3:22" s="143" customFormat="1" ht="72" customHeight="1">
      <c r="C71" s="407"/>
      <c r="D71" s="407"/>
      <c r="E71" s="206"/>
      <c r="F71" s="408"/>
      <c r="G71" s="409"/>
      <c r="H71" s="409"/>
      <c r="I71" s="409"/>
      <c r="J71" s="410"/>
      <c r="K71" s="207"/>
      <c r="L71" s="207"/>
      <c r="M71" s="208">
        <f t="shared" ref="M71:M88" si="9">L71-K71</f>
        <v>0</v>
      </c>
      <c r="N71" s="207"/>
      <c r="O71" s="208">
        <f t="shared" ref="O71:O88" si="10">M71-N71</f>
        <v>0</v>
      </c>
      <c r="P71" s="209">
        <f t="shared" ref="P71:P83" si="11">IF(E71=$P$55,O71,0)</f>
        <v>0</v>
      </c>
      <c r="Q71" s="209">
        <f t="shared" ref="Q71:Q83" si="12">IF(E71=$Q$55,O71,0)</f>
        <v>0</v>
      </c>
      <c r="R71" s="209">
        <f t="shared" ref="R71:R83" si="13">IF(E71=$R$55,O71,0)</f>
        <v>0</v>
      </c>
      <c r="S71" s="209">
        <f t="shared" ref="S71:S83" si="14">IF(E71=$S$55,O71,0)</f>
        <v>0</v>
      </c>
      <c r="T71" s="209">
        <f t="shared" ref="T71:T83" si="15">IF(E71=$T$55,O71,0)</f>
        <v>0</v>
      </c>
      <c r="U71" s="209">
        <f t="shared" ref="U71:U83" si="16">IF(E71=$U$55,O71,0)</f>
        <v>0</v>
      </c>
      <c r="V71" s="195"/>
    </row>
    <row r="72" spans="3:22" s="143" customFormat="1" ht="72" customHeight="1">
      <c r="C72" s="407">
        <v>44624</v>
      </c>
      <c r="D72" s="407"/>
      <c r="E72" s="206" t="s">
        <v>58</v>
      </c>
      <c r="F72" s="408" t="s">
        <v>120</v>
      </c>
      <c r="G72" s="409"/>
      <c r="H72" s="409"/>
      <c r="I72" s="409"/>
      <c r="J72" s="410"/>
      <c r="K72" s="207">
        <v>0.33333333333333331</v>
      </c>
      <c r="L72" s="207">
        <v>0.91666666666666663</v>
      </c>
      <c r="M72" s="208">
        <f t="shared" si="9"/>
        <v>0.58333333333333326</v>
      </c>
      <c r="N72" s="207"/>
      <c r="O72" s="208">
        <f t="shared" si="10"/>
        <v>0.58333333333333326</v>
      </c>
      <c r="P72" s="209">
        <f t="shared" si="11"/>
        <v>0</v>
      </c>
      <c r="Q72" s="209">
        <f t="shared" si="12"/>
        <v>0</v>
      </c>
      <c r="R72" s="209">
        <f t="shared" si="13"/>
        <v>0.58333333333333326</v>
      </c>
      <c r="S72" s="209">
        <f t="shared" si="14"/>
        <v>0</v>
      </c>
      <c r="T72" s="209">
        <f t="shared" si="15"/>
        <v>0</v>
      </c>
      <c r="U72" s="209">
        <f t="shared" si="16"/>
        <v>0</v>
      </c>
      <c r="V72" s="195"/>
    </row>
    <row r="73" spans="3:22" s="143" customFormat="1" ht="72" customHeight="1">
      <c r="C73" s="407"/>
      <c r="D73" s="407"/>
      <c r="E73" s="206"/>
      <c r="F73" s="408"/>
      <c r="G73" s="409"/>
      <c r="H73" s="409"/>
      <c r="I73" s="409"/>
      <c r="J73" s="410"/>
      <c r="K73" s="207"/>
      <c r="L73" s="207"/>
      <c r="M73" s="208">
        <f t="shared" si="9"/>
        <v>0</v>
      </c>
      <c r="N73" s="207"/>
      <c r="O73" s="208">
        <f t="shared" si="10"/>
        <v>0</v>
      </c>
      <c r="P73" s="209">
        <f t="shared" si="11"/>
        <v>0</v>
      </c>
      <c r="Q73" s="209">
        <f t="shared" si="12"/>
        <v>0</v>
      </c>
      <c r="R73" s="209">
        <f t="shared" si="13"/>
        <v>0</v>
      </c>
      <c r="S73" s="209">
        <f t="shared" si="14"/>
        <v>0</v>
      </c>
      <c r="T73" s="209">
        <f t="shared" si="15"/>
        <v>0</v>
      </c>
      <c r="U73" s="209">
        <f t="shared" si="16"/>
        <v>0</v>
      </c>
      <c r="V73" s="195"/>
    </row>
    <row r="74" spans="3:22" s="143" customFormat="1" ht="72" customHeight="1">
      <c r="C74" s="407"/>
      <c r="D74" s="407"/>
      <c r="E74" s="206"/>
      <c r="F74" s="408"/>
      <c r="G74" s="409"/>
      <c r="H74" s="409"/>
      <c r="I74" s="409"/>
      <c r="J74" s="410"/>
      <c r="K74" s="207"/>
      <c r="L74" s="207"/>
      <c r="M74" s="208">
        <f t="shared" si="9"/>
        <v>0</v>
      </c>
      <c r="N74" s="207"/>
      <c r="O74" s="208">
        <f t="shared" si="10"/>
        <v>0</v>
      </c>
      <c r="P74" s="209">
        <f t="shared" si="11"/>
        <v>0</v>
      </c>
      <c r="Q74" s="209">
        <f t="shared" si="12"/>
        <v>0</v>
      </c>
      <c r="R74" s="209">
        <f t="shared" si="13"/>
        <v>0</v>
      </c>
      <c r="S74" s="209">
        <f t="shared" si="14"/>
        <v>0</v>
      </c>
      <c r="T74" s="209">
        <f t="shared" si="15"/>
        <v>0</v>
      </c>
      <c r="U74" s="209">
        <f t="shared" si="16"/>
        <v>0</v>
      </c>
      <c r="V74" s="195"/>
    </row>
    <row r="75" spans="3:22" s="143" customFormat="1" ht="72" customHeight="1">
      <c r="C75" s="407"/>
      <c r="D75" s="407"/>
      <c r="E75" s="206"/>
      <c r="F75" s="408"/>
      <c r="G75" s="409"/>
      <c r="H75" s="409"/>
      <c r="I75" s="409"/>
      <c r="J75" s="410"/>
      <c r="K75" s="207"/>
      <c r="L75" s="207"/>
      <c r="M75" s="208">
        <f t="shared" si="9"/>
        <v>0</v>
      </c>
      <c r="N75" s="207"/>
      <c r="O75" s="208">
        <f t="shared" si="10"/>
        <v>0</v>
      </c>
      <c r="P75" s="209">
        <f t="shared" si="11"/>
        <v>0</v>
      </c>
      <c r="Q75" s="209">
        <f t="shared" si="12"/>
        <v>0</v>
      </c>
      <c r="R75" s="209">
        <f t="shared" si="13"/>
        <v>0</v>
      </c>
      <c r="S75" s="209">
        <f t="shared" si="14"/>
        <v>0</v>
      </c>
      <c r="T75" s="209">
        <f t="shared" si="15"/>
        <v>0</v>
      </c>
      <c r="U75" s="209">
        <f t="shared" si="16"/>
        <v>0</v>
      </c>
      <c r="V75" s="195"/>
    </row>
    <row r="76" spans="3:22" s="143" customFormat="1" ht="72" customHeight="1">
      <c r="C76" s="407"/>
      <c r="D76" s="407"/>
      <c r="E76" s="206"/>
      <c r="F76" s="408"/>
      <c r="G76" s="409"/>
      <c r="H76" s="409"/>
      <c r="I76" s="409"/>
      <c r="J76" s="410"/>
      <c r="K76" s="207"/>
      <c r="L76" s="207"/>
      <c r="M76" s="208">
        <f t="shared" si="9"/>
        <v>0</v>
      </c>
      <c r="N76" s="207"/>
      <c r="O76" s="208">
        <f t="shared" si="10"/>
        <v>0</v>
      </c>
      <c r="P76" s="209">
        <f t="shared" si="11"/>
        <v>0</v>
      </c>
      <c r="Q76" s="209">
        <f t="shared" si="12"/>
        <v>0</v>
      </c>
      <c r="R76" s="209">
        <f t="shared" si="13"/>
        <v>0</v>
      </c>
      <c r="S76" s="209">
        <f t="shared" si="14"/>
        <v>0</v>
      </c>
      <c r="T76" s="209">
        <f t="shared" si="15"/>
        <v>0</v>
      </c>
      <c r="U76" s="209">
        <f t="shared" si="16"/>
        <v>0</v>
      </c>
      <c r="V76" s="195"/>
    </row>
    <row r="77" spans="3:22" s="143" customFormat="1" ht="72" customHeight="1">
      <c r="C77" s="407"/>
      <c r="D77" s="407"/>
      <c r="E77" s="206"/>
      <c r="F77" s="408"/>
      <c r="G77" s="409"/>
      <c r="H77" s="409"/>
      <c r="I77" s="409"/>
      <c r="J77" s="410"/>
      <c r="K77" s="207"/>
      <c r="L77" s="207"/>
      <c r="M77" s="208">
        <f t="shared" si="9"/>
        <v>0</v>
      </c>
      <c r="N77" s="207"/>
      <c r="O77" s="208">
        <f t="shared" si="10"/>
        <v>0</v>
      </c>
      <c r="P77" s="209">
        <f t="shared" si="11"/>
        <v>0</v>
      </c>
      <c r="Q77" s="209">
        <f t="shared" si="12"/>
        <v>0</v>
      </c>
      <c r="R77" s="209">
        <f t="shared" si="13"/>
        <v>0</v>
      </c>
      <c r="S77" s="209">
        <f t="shared" si="14"/>
        <v>0</v>
      </c>
      <c r="T77" s="209">
        <f t="shared" si="15"/>
        <v>0</v>
      </c>
      <c r="U77" s="209">
        <f t="shared" si="16"/>
        <v>0</v>
      </c>
      <c r="V77" s="195"/>
    </row>
    <row r="78" spans="3:22" s="143" customFormat="1" ht="72" customHeight="1">
      <c r="C78" s="407"/>
      <c r="D78" s="407"/>
      <c r="E78" s="206"/>
      <c r="F78" s="408"/>
      <c r="G78" s="409"/>
      <c r="H78" s="409"/>
      <c r="I78" s="409"/>
      <c r="J78" s="410"/>
      <c r="K78" s="207"/>
      <c r="L78" s="207"/>
      <c r="M78" s="208">
        <f t="shared" si="9"/>
        <v>0</v>
      </c>
      <c r="N78" s="207"/>
      <c r="O78" s="208">
        <f t="shared" si="10"/>
        <v>0</v>
      </c>
      <c r="P78" s="209">
        <f t="shared" si="11"/>
        <v>0</v>
      </c>
      <c r="Q78" s="209">
        <f t="shared" si="12"/>
        <v>0</v>
      </c>
      <c r="R78" s="209">
        <f t="shared" si="13"/>
        <v>0</v>
      </c>
      <c r="S78" s="209">
        <f t="shared" si="14"/>
        <v>0</v>
      </c>
      <c r="T78" s="209">
        <f t="shared" si="15"/>
        <v>0</v>
      </c>
      <c r="U78" s="209">
        <f t="shared" si="16"/>
        <v>0</v>
      </c>
      <c r="V78" s="195"/>
    </row>
    <row r="79" spans="3:22" s="143" customFormat="1" ht="72" customHeight="1">
      <c r="C79" s="407"/>
      <c r="D79" s="407"/>
      <c r="E79" s="206"/>
      <c r="F79" s="408"/>
      <c r="G79" s="409"/>
      <c r="H79" s="409"/>
      <c r="I79" s="409"/>
      <c r="J79" s="410"/>
      <c r="K79" s="207"/>
      <c r="L79" s="207"/>
      <c r="M79" s="208">
        <f t="shared" si="9"/>
        <v>0</v>
      </c>
      <c r="N79" s="207"/>
      <c r="O79" s="208">
        <f t="shared" si="10"/>
        <v>0</v>
      </c>
      <c r="P79" s="209">
        <f t="shared" si="11"/>
        <v>0</v>
      </c>
      <c r="Q79" s="209">
        <f t="shared" si="12"/>
        <v>0</v>
      </c>
      <c r="R79" s="209">
        <f t="shared" si="13"/>
        <v>0</v>
      </c>
      <c r="S79" s="209">
        <f t="shared" si="14"/>
        <v>0</v>
      </c>
      <c r="T79" s="209">
        <f t="shared" si="15"/>
        <v>0</v>
      </c>
      <c r="U79" s="209">
        <f t="shared" si="16"/>
        <v>0</v>
      </c>
      <c r="V79" s="195"/>
    </row>
    <row r="80" spans="3:22" s="143" customFormat="1" ht="72" customHeight="1">
      <c r="C80" s="407"/>
      <c r="D80" s="407"/>
      <c r="E80" s="206"/>
      <c r="F80" s="408"/>
      <c r="G80" s="409"/>
      <c r="H80" s="409"/>
      <c r="I80" s="409"/>
      <c r="J80" s="410"/>
      <c r="K80" s="207"/>
      <c r="L80" s="207"/>
      <c r="M80" s="208">
        <f t="shared" si="9"/>
        <v>0</v>
      </c>
      <c r="N80" s="207"/>
      <c r="O80" s="208">
        <f t="shared" si="10"/>
        <v>0</v>
      </c>
      <c r="P80" s="209">
        <f t="shared" si="11"/>
        <v>0</v>
      </c>
      <c r="Q80" s="209">
        <f t="shared" si="12"/>
        <v>0</v>
      </c>
      <c r="R80" s="209">
        <f t="shared" si="13"/>
        <v>0</v>
      </c>
      <c r="S80" s="209">
        <f t="shared" si="14"/>
        <v>0</v>
      </c>
      <c r="T80" s="209">
        <f t="shared" si="15"/>
        <v>0</v>
      </c>
      <c r="U80" s="209">
        <f t="shared" si="16"/>
        <v>0</v>
      </c>
      <c r="V80" s="195"/>
    </row>
    <row r="81" spans="3:22" s="143" customFormat="1" ht="72" customHeight="1">
      <c r="C81" s="407"/>
      <c r="D81" s="407"/>
      <c r="E81" s="206"/>
      <c r="F81" s="408"/>
      <c r="G81" s="409"/>
      <c r="H81" s="409"/>
      <c r="I81" s="409"/>
      <c r="J81" s="410"/>
      <c r="K81" s="207"/>
      <c r="L81" s="207"/>
      <c r="M81" s="208">
        <f t="shared" si="9"/>
        <v>0</v>
      </c>
      <c r="N81" s="207"/>
      <c r="O81" s="208">
        <f t="shared" si="10"/>
        <v>0</v>
      </c>
      <c r="P81" s="209">
        <f t="shared" si="11"/>
        <v>0</v>
      </c>
      <c r="Q81" s="209">
        <f t="shared" si="12"/>
        <v>0</v>
      </c>
      <c r="R81" s="209">
        <f t="shared" si="13"/>
        <v>0</v>
      </c>
      <c r="S81" s="209">
        <f t="shared" si="14"/>
        <v>0</v>
      </c>
      <c r="T81" s="209">
        <f t="shared" si="15"/>
        <v>0</v>
      </c>
      <c r="U81" s="209">
        <f t="shared" si="16"/>
        <v>0</v>
      </c>
      <c r="V81" s="195"/>
    </row>
    <row r="82" spans="3:22" s="143" customFormat="1" ht="72" customHeight="1">
      <c r="C82" s="407"/>
      <c r="D82" s="407"/>
      <c r="E82" s="206"/>
      <c r="F82" s="408"/>
      <c r="G82" s="409"/>
      <c r="H82" s="409"/>
      <c r="I82" s="409"/>
      <c r="J82" s="410"/>
      <c r="K82" s="207"/>
      <c r="L82" s="207"/>
      <c r="M82" s="208">
        <f t="shared" si="9"/>
        <v>0</v>
      </c>
      <c r="N82" s="207"/>
      <c r="O82" s="208">
        <f t="shared" si="10"/>
        <v>0</v>
      </c>
      <c r="P82" s="209">
        <f t="shared" si="11"/>
        <v>0</v>
      </c>
      <c r="Q82" s="209">
        <f t="shared" si="12"/>
        <v>0</v>
      </c>
      <c r="R82" s="209">
        <f t="shared" si="13"/>
        <v>0</v>
      </c>
      <c r="S82" s="209">
        <f t="shared" si="14"/>
        <v>0</v>
      </c>
      <c r="T82" s="209">
        <f t="shared" si="15"/>
        <v>0</v>
      </c>
      <c r="U82" s="209">
        <f t="shared" si="16"/>
        <v>0</v>
      </c>
      <c r="V82" s="195"/>
    </row>
    <row r="83" spans="3:22" s="143" customFormat="1" ht="72" customHeight="1">
      <c r="C83" s="407"/>
      <c r="D83" s="407"/>
      <c r="E83" s="206"/>
      <c r="F83" s="408"/>
      <c r="G83" s="409"/>
      <c r="H83" s="409"/>
      <c r="I83" s="409"/>
      <c r="J83" s="410"/>
      <c r="K83" s="207"/>
      <c r="L83" s="207"/>
      <c r="M83" s="208">
        <f t="shared" si="9"/>
        <v>0</v>
      </c>
      <c r="N83" s="207"/>
      <c r="O83" s="208">
        <f t="shared" si="10"/>
        <v>0</v>
      </c>
      <c r="P83" s="209">
        <f t="shared" si="11"/>
        <v>0</v>
      </c>
      <c r="Q83" s="209">
        <f t="shared" si="12"/>
        <v>0</v>
      </c>
      <c r="R83" s="209">
        <f t="shared" si="13"/>
        <v>0</v>
      </c>
      <c r="S83" s="209">
        <f t="shared" si="14"/>
        <v>0</v>
      </c>
      <c r="T83" s="209">
        <f t="shared" si="15"/>
        <v>0</v>
      </c>
      <c r="U83" s="209">
        <f t="shared" si="16"/>
        <v>0</v>
      </c>
      <c r="V83" s="195"/>
    </row>
    <row r="84" spans="3:22" s="143" customFormat="1" ht="72" customHeight="1">
      <c r="C84" s="407"/>
      <c r="D84" s="407"/>
      <c r="E84" s="206"/>
      <c r="F84" s="408"/>
      <c r="G84" s="409"/>
      <c r="H84" s="409"/>
      <c r="I84" s="409"/>
      <c r="J84" s="410"/>
      <c r="K84" s="207"/>
      <c r="L84" s="207"/>
      <c r="M84" s="208">
        <f t="shared" si="9"/>
        <v>0</v>
      </c>
      <c r="N84" s="207"/>
      <c r="O84" s="208">
        <f t="shared" si="10"/>
        <v>0</v>
      </c>
      <c r="P84" s="209">
        <f>IF(E84=$P$55,O84,0)</f>
        <v>0</v>
      </c>
      <c r="Q84" s="209">
        <f>IF(E84=$Q$55,O84,0)</f>
        <v>0</v>
      </c>
      <c r="R84" s="209">
        <f>IF(E84=$R$55,O84,0)</f>
        <v>0</v>
      </c>
      <c r="S84" s="209">
        <f>IF(E84=$S$55,O84,0)</f>
        <v>0</v>
      </c>
      <c r="T84" s="209">
        <f>IF(E84=$T$55,O84,0)</f>
        <v>0</v>
      </c>
      <c r="U84" s="209">
        <f>IF(E84=$U$55,O84,0)</f>
        <v>0</v>
      </c>
      <c r="V84" s="195"/>
    </row>
    <row r="85" spans="3:22" s="143" customFormat="1" ht="72" customHeight="1">
      <c r="C85" s="407"/>
      <c r="D85" s="407"/>
      <c r="E85" s="206"/>
      <c r="F85" s="408"/>
      <c r="G85" s="409"/>
      <c r="H85" s="409"/>
      <c r="I85" s="409"/>
      <c r="J85" s="410"/>
      <c r="K85" s="207"/>
      <c r="L85" s="207"/>
      <c r="M85" s="208">
        <f t="shared" si="9"/>
        <v>0</v>
      </c>
      <c r="N85" s="207"/>
      <c r="O85" s="208">
        <f t="shared" si="10"/>
        <v>0</v>
      </c>
      <c r="P85" s="209">
        <f>IF(E85=$P$55,O85,0)</f>
        <v>0</v>
      </c>
      <c r="Q85" s="209">
        <f>IF(E85=$Q$55,O85,0)</f>
        <v>0</v>
      </c>
      <c r="R85" s="209">
        <f>IF(E85=$R$55,O85,0)</f>
        <v>0</v>
      </c>
      <c r="S85" s="209">
        <f>IF(E85=$S$55,O85,0)</f>
        <v>0</v>
      </c>
      <c r="T85" s="209">
        <f>IF(E85=$T$55,O85,0)</f>
        <v>0</v>
      </c>
      <c r="U85" s="209">
        <f>IF(E85=$U$55,O85,0)</f>
        <v>0</v>
      </c>
      <c r="V85" s="195"/>
    </row>
    <row r="86" spans="3:22" s="143" customFormat="1" ht="72" customHeight="1">
      <c r="C86" s="407"/>
      <c r="D86" s="407"/>
      <c r="E86" s="206"/>
      <c r="F86" s="408"/>
      <c r="G86" s="409"/>
      <c r="H86" s="409"/>
      <c r="I86" s="409"/>
      <c r="J86" s="410"/>
      <c r="K86" s="207"/>
      <c r="L86" s="207"/>
      <c r="M86" s="208">
        <f t="shared" si="9"/>
        <v>0</v>
      </c>
      <c r="N86" s="207"/>
      <c r="O86" s="208">
        <f t="shared" si="10"/>
        <v>0</v>
      </c>
      <c r="P86" s="209">
        <f>IF(E86=$P$55,O86,0)</f>
        <v>0</v>
      </c>
      <c r="Q86" s="209">
        <f>IF(E86=$Q$55,O86,0)</f>
        <v>0</v>
      </c>
      <c r="R86" s="209">
        <f>IF(E86=$R$55,O86,0)</f>
        <v>0</v>
      </c>
      <c r="S86" s="209">
        <f>IF(E86=$S$55,O86,0)</f>
        <v>0</v>
      </c>
      <c r="T86" s="209">
        <f>IF(E86=$T$55,O86,0)</f>
        <v>0</v>
      </c>
      <c r="U86" s="209">
        <f>IF(E86=$U$55,O86,0)</f>
        <v>0</v>
      </c>
      <c r="V86" s="195"/>
    </row>
    <row r="87" spans="3:22" s="143" customFormat="1" ht="72" customHeight="1">
      <c r="C87" s="407"/>
      <c r="D87" s="407"/>
      <c r="E87" s="206"/>
      <c r="F87" s="408"/>
      <c r="G87" s="409"/>
      <c r="H87" s="409"/>
      <c r="I87" s="409"/>
      <c r="J87" s="410"/>
      <c r="K87" s="207"/>
      <c r="L87" s="207"/>
      <c r="M87" s="208">
        <f t="shared" si="9"/>
        <v>0</v>
      </c>
      <c r="N87" s="207"/>
      <c r="O87" s="208">
        <f t="shared" si="10"/>
        <v>0</v>
      </c>
      <c r="P87" s="209">
        <f>IF(E87=$P$55,O87,0)</f>
        <v>0</v>
      </c>
      <c r="Q87" s="209">
        <f>IF(E87=$Q$55,O87,0)</f>
        <v>0</v>
      </c>
      <c r="R87" s="209">
        <f>IF(E87=$R$55,O87,0)</f>
        <v>0</v>
      </c>
      <c r="S87" s="209">
        <f>IF(E87=$S$55,O87,0)</f>
        <v>0</v>
      </c>
      <c r="T87" s="209">
        <f>IF(E87=$T$55,O87,0)</f>
        <v>0</v>
      </c>
      <c r="U87" s="209">
        <f>IF(E87=$U$55,O87,0)</f>
        <v>0</v>
      </c>
      <c r="V87" s="195"/>
    </row>
    <row r="88" spans="3:22" s="143" customFormat="1" ht="72" customHeight="1">
      <c r="C88" s="407"/>
      <c r="D88" s="407"/>
      <c r="E88" s="206"/>
      <c r="F88" s="411"/>
      <c r="G88" s="412"/>
      <c r="H88" s="412"/>
      <c r="I88" s="412"/>
      <c r="J88" s="413"/>
      <c r="K88" s="207"/>
      <c r="L88" s="207"/>
      <c r="M88" s="208">
        <f t="shared" si="9"/>
        <v>0</v>
      </c>
      <c r="N88" s="207"/>
      <c r="O88" s="208">
        <f t="shared" si="10"/>
        <v>0</v>
      </c>
      <c r="P88" s="209">
        <f>IF(E88=$P$55,O88,0)</f>
        <v>0</v>
      </c>
      <c r="Q88" s="209">
        <f>IF(E88=$Q$55,O88,0)</f>
        <v>0</v>
      </c>
      <c r="R88" s="209">
        <f>IF(E88=$R$55,O88,0)</f>
        <v>0</v>
      </c>
      <c r="S88" s="209">
        <f>IF(E88=$S$55,O88,0)</f>
        <v>0</v>
      </c>
      <c r="T88" s="209">
        <f>IF(E88=$T$55,O88,0)</f>
        <v>0</v>
      </c>
      <c r="U88" s="209">
        <f>IF(E88=$U$55,O88,0)</f>
        <v>0</v>
      </c>
      <c r="V88" s="195"/>
    </row>
    <row r="89" spans="3:22" s="143" customFormat="1" ht="40.5" customHeight="1">
      <c r="C89" s="196"/>
      <c r="D89" s="196"/>
      <c r="E89" s="196"/>
      <c r="F89" s="196"/>
      <c r="G89" s="196"/>
      <c r="H89" s="196"/>
      <c r="I89" s="196"/>
      <c r="J89" s="196"/>
      <c r="K89" s="383" t="s">
        <v>66</v>
      </c>
      <c r="L89" s="385"/>
      <c r="M89" s="197">
        <f>SUM(M70:M88)</f>
        <v>0.58333333333333326</v>
      </c>
      <c r="N89" s="197">
        <f t="shared" ref="N89:O89" si="17">SUM(N70:N88)</f>
        <v>0</v>
      </c>
      <c r="O89" s="197">
        <f t="shared" si="17"/>
        <v>0.58333333333333326</v>
      </c>
      <c r="P89" s="197">
        <f>SUM($P$69:$P$88)</f>
        <v>0</v>
      </c>
      <c r="Q89" s="197">
        <f>SUM($Q$69:$Q$88)</f>
        <v>0</v>
      </c>
      <c r="R89" s="197">
        <f>SUM($R$69:$R$88)</f>
        <v>1.0833333333333333</v>
      </c>
      <c r="S89" s="197">
        <f>SUM($S$69:$S$88)</f>
        <v>4.1666666666666741E-2</v>
      </c>
      <c r="T89" s="197">
        <f>SUM($T$69:$T$88)</f>
        <v>0</v>
      </c>
      <c r="U89" s="197">
        <f>SUM($U$69:$U$88)</f>
        <v>0</v>
      </c>
      <c r="V89" s="195"/>
    </row>
    <row r="90" spans="3:22" s="142" customFormat="1" ht="20.25">
      <c r="C90" s="445"/>
      <c r="D90" s="445"/>
      <c r="E90" s="445"/>
      <c r="F90" s="445"/>
      <c r="G90" s="445"/>
      <c r="H90" s="445"/>
      <c r="I90" s="445"/>
      <c r="J90" s="445"/>
      <c r="K90" s="445"/>
      <c r="L90" s="445"/>
      <c r="M90" s="445"/>
      <c r="N90" s="445"/>
      <c r="O90" s="445"/>
      <c r="P90" s="445"/>
      <c r="Q90" s="445"/>
      <c r="R90" s="445"/>
    </row>
    <row r="91" spans="3:22" s="142" customFormat="1" ht="20.25">
      <c r="C91" s="230"/>
      <c r="D91" s="230"/>
      <c r="E91" s="230"/>
      <c r="F91" s="230"/>
      <c r="G91" s="230"/>
      <c r="H91" s="230"/>
      <c r="I91" s="230"/>
      <c r="J91" s="230"/>
      <c r="K91" s="230"/>
      <c r="L91" s="230"/>
      <c r="M91" s="230"/>
      <c r="N91" s="230"/>
      <c r="O91" s="230"/>
      <c r="P91" s="230"/>
      <c r="Q91" s="230"/>
      <c r="R91" s="230"/>
    </row>
    <row r="92" spans="3:22" s="142" customFormat="1" ht="24.75" customHeight="1">
      <c r="C92" s="387" t="s">
        <v>46</v>
      </c>
      <c r="D92" s="388"/>
      <c r="E92" s="157"/>
      <c r="F92" s="373" t="s">
        <v>121</v>
      </c>
      <c r="G92" s="402"/>
      <c r="H92" s="402"/>
      <c r="I92" s="402"/>
      <c r="J92" s="374"/>
      <c r="K92" s="373" t="s">
        <v>48</v>
      </c>
      <c r="L92" s="402"/>
      <c r="M92" s="402"/>
      <c r="N92" s="402"/>
      <c r="O92" s="374"/>
      <c r="P92" s="404" t="s">
        <v>49</v>
      </c>
      <c r="Q92" s="405"/>
      <c r="R92" s="373" t="s">
        <v>50</v>
      </c>
      <c r="S92" s="374"/>
      <c r="T92" s="373" t="s">
        <v>51</v>
      </c>
      <c r="U92" s="374"/>
    </row>
    <row r="93" spans="3:22" s="142" customFormat="1" ht="24.75" customHeight="1">
      <c r="C93" s="389"/>
      <c r="D93" s="390"/>
      <c r="E93" s="158" t="s">
        <v>52</v>
      </c>
      <c r="F93" s="442"/>
      <c r="G93" s="443"/>
      <c r="H93" s="443"/>
      <c r="I93" s="443"/>
      <c r="J93" s="444"/>
      <c r="K93" s="375"/>
      <c r="L93" s="403"/>
      <c r="M93" s="403"/>
      <c r="N93" s="403"/>
      <c r="O93" s="376"/>
      <c r="P93" s="386"/>
      <c r="Q93" s="406"/>
      <c r="R93" s="375"/>
      <c r="S93" s="376"/>
      <c r="T93" s="375"/>
      <c r="U93" s="376"/>
    </row>
    <row r="94" spans="3:22" s="142" customFormat="1" ht="24.75" customHeight="1">
      <c r="C94" s="389"/>
      <c r="D94" s="390"/>
      <c r="E94" s="158" t="s">
        <v>53</v>
      </c>
      <c r="F94" s="442"/>
      <c r="G94" s="443"/>
      <c r="H94" s="443"/>
      <c r="I94" s="443"/>
      <c r="J94" s="444"/>
      <c r="K94" s="377" t="s">
        <v>38</v>
      </c>
      <c r="L94" s="378"/>
      <c r="M94" s="379" t="s">
        <v>93</v>
      </c>
      <c r="N94" s="379" t="s">
        <v>94</v>
      </c>
      <c r="O94" s="381" t="s">
        <v>95</v>
      </c>
      <c r="P94" s="159" t="s">
        <v>56</v>
      </c>
      <c r="Q94" s="160" t="s">
        <v>57</v>
      </c>
      <c r="R94" s="161" t="s">
        <v>58</v>
      </c>
      <c r="S94" s="161" t="s">
        <v>59</v>
      </c>
      <c r="T94" s="161" t="s">
        <v>60</v>
      </c>
      <c r="U94" s="161" t="s">
        <v>61</v>
      </c>
    </row>
    <row r="95" spans="3:22" s="142" customFormat="1" ht="24.75" customHeight="1">
      <c r="C95" s="391"/>
      <c r="D95" s="392"/>
      <c r="E95" s="162"/>
      <c r="F95" s="375"/>
      <c r="G95" s="403"/>
      <c r="H95" s="403"/>
      <c r="I95" s="403"/>
      <c r="J95" s="376"/>
      <c r="K95" s="163" t="s">
        <v>62</v>
      </c>
      <c r="L95" s="163" t="s">
        <v>63</v>
      </c>
      <c r="M95" s="380"/>
      <c r="N95" s="380"/>
      <c r="O95" s="382"/>
      <c r="P95" s="164" t="s">
        <v>64</v>
      </c>
      <c r="Q95" s="163" t="s">
        <v>45</v>
      </c>
      <c r="R95" s="163" t="s">
        <v>64</v>
      </c>
      <c r="S95" s="163" t="s">
        <v>45</v>
      </c>
      <c r="T95" s="163" t="s">
        <v>64</v>
      </c>
      <c r="U95" s="163" t="s">
        <v>45</v>
      </c>
    </row>
    <row r="96" spans="3:22" s="142" customFormat="1" ht="33" customHeight="1">
      <c r="C96" s="383" t="s">
        <v>133</v>
      </c>
      <c r="D96" s="384"/>
      <c r="E96" s="384"/>
      <c r="F96" s="384"/>
      <c r="G96" s="384"/>
      <c r="H96" s="384"/>
      <c r="I96" s="384"/>
      <c r="J96" s="384"/>
      <c r="K96" s="384"/>
      <c r="L96" s="384"/>
      <c r="M96" s="384"/>
      <c r="N96" s="384"/>
      <c r="O96" s="385"/>
      <c r="P96" s="200">
        <f>$P$89</f>
        <v>0</v>
      </c>
      <c r="Q96" s="200">
        <f>$Q$89</f>
        <v>0</v>
      </c>
      <c r="R96" s="200">
        <f>$R$89</f>
        <v>1.0833333333333333</v>
      </c>
      <c r="S96" s="200">
        <f>$S$89</f>
        <v>4.1666666666666741E-2</v>
      </c>
      <c r="T96" s="200">
        <f>$T$89</f>
        <v>0</v>
      </c>
      <c r="U96" s="200">
        <f>$U$89</f>
        <v>0</v>
      </c>
    </row>
    <row r="97" spans="3:21" s="143" customFormat="1" ht="72" customHeight="1">
      <c r="C97" s="407"/>
      <c r="D97" s="407"/>
      <c r="E97" s="206"/>
      <c r="F97" s="408"/>
      <c r="G97" s="409"/>
      <c r="H97" s="409"/>
      <c r="I97" s="409"/>
      <c r="J97" s="410"/>
      <c r="K97" s="207"/>
      <c r="L97" s="207"/>
      <c r="M97" s="208">
        <f>L97-K97</f>
        <v>0</v>
      </c>
      <c r="N97" s="207"/>
      <c r="O97" s="208">
        <f>M97-N97</f>
        <v>0</v>
      </c>
      <c r="P97" s="209">
        <f>IF(E97=$P$55,O97,0)</f>
        <v>0</v>
      </c>
      <c r="Q97" s="209">
        <f>IF(E97=$Q$55,O97,0)</f>
        <v>0</v>
      </c>
      <c r="R97" s="209">
        <f>IF(E97=$R$55,O97,0)</f>
        <v>0</v>
      </c>
      <c r="S97" s="209">
        <f>IF(E97=$S$55,O97,0)</f>
        <v>0</v>
      </c>
      <c r="T97" s="209">
        <f>IF(E97=$T$55,O97,0)</f>
        <v>0</v>
      </c>
      <c r="U97" s="209">
        <f>IF(E97=$U$55,O97,0)</f>
        <v>0</v>
      </c>
    </row>
    <row r="98" spans="3:21" s="143" customFormat="1" ht="72" customHeight="1">
      <c r="C98" s="407"/>
      <c r="D98" s="407"/>
      <c r="E98" s="206"/>
      <c r="F98" s="408"/>
      <c r="G98" s="409"/>
      <c r="H98" s="409"/>
      <c r="I98" s="409"/>
      <c r="J98" s="410"/>
      <c r="K98" s="207"/>
      <c r="L98" s="207"/>
      <c r="M98" s="208">
        <f t="shared" ref="M98:M116" si="18">L98-K98</f>
        <v>0</v>
      </c>
      <c r="N98" s="207"/>
      <c r="O98" s="208">
        <f t="shared" ref="O98:O116" si="19">M98-N98</f>
        <v>0</v>
      </c>
      <c r="P98" s="209">
        <f t="shared" ref="P98:P110" si="20">IF(E98=$P$55,O98,0)</f>
        <v>0</v>
      </c>
      <c r="Q98" s="209">
        <f t="shared" ref="Q98:Q110" si="21">IF(E98=$Q$55,O98,0)</f>
        <v>0</v>
      </c>
      <c r="R98" s="209">
        <f t="shared" ref="R98:R110" si="22">IF(E98=$R$55,O98,0)</f>
        <v>0</v>
      </c>
      <c r="S98" s="209">
        <f t="shared" ref="S98:S110" si="23">IF(E98=$S$55,O98,0)</f>
        <v>0</v>
      </c>
      <c r="T98" s="209">
        <f t="shared" ref="T98:T110" si="24">IF(E98=$T$55,O98,0)</f>
        <v>0</v>
      </c>
      <c r="U98" s="209">
        <f t="shared" ref="U98:U110" si="25">IF(E98=$U$55,O98,0)</f>
        <v>0</v>
      </c>
    </row>
    <row r="99" spans="3:21" s="143" customFormat="1" ht="72" customHeight="1">
      <c r="C99" s="407">
        <v>44624</v>
      </c>
      <c r="D99" s="407"/>
      <c r="E99" s="206" t="s">
        <v>58</v>
      </c>
      <c r="F99" s="408" t="s">
        <v>120</v>
      </c>
      <c r="G99" s="409"/>
      <c r="H99" s="409"/>
      <c r="I99" s="409"/>
      <c r="J99" s="410"/>
      <c r="K99" s="207">
        <v>0.33333333333333331</v>
      </c>
      <c r="L99" s="207">
        <v>0.91666666666666663</v>
      </c>
      <c r="M99" s="208">
        <f t="shared" si="18"/>
        <v>0.58333333333333326</v>
      </c>
      <c r="N99" s="207"/>
      <c r="O99" s="208">
        <f t="shared" si="19"/>
        <v>0.58333333333333326</v>
      </c>
      <c r="P99" s="209">
        <f t="shared" si="20"/>
        <v>0</v>
      </c>
      <c r="Q99" s="209">
        <f t="shared" si="21"/>
        <v>0</v>
      </c>
      <c r="R99" s="209">
        <f t="shared" si="22"/>
        <v>0.58333333333333326</v>
      </c>
      <c r="S99" s="209">
        <f t="shared" si="23"/>
        <v>0</v>
      </c>
      <c r="T99" s="209">
        <f t="shared" si="24"/>
        <v>0</v>
      </c>
      <c r="U99" s="209">
        <f t="shared" si="25"/>
        <v>0</v>
      </c>
    </row>
    <row r="100" spans="3:21" s="143" customFormat="1" ht="72" customHeight="1">
      <c r="C100" s="407"/>
      <c r="D100" s="407"/>
      <c r="E100" s="206"/>
      <c r="F100" s="408"/>
      <c r="G100" s="409"/>
      <c r="H100" s="409"/>
      <c r="I100" s="409"/>
      <c r="J100" s="410"/>
      <c r="K100" s="207"/>
      <c r="L100" s="207"/>
      <c r="M100" s="208">
        <f t="shared" si="18"/>
        <v>0</v>
      </c>
      <c r="N100" s="207"/>
      <c r="O100" s="208">
        <f t="shared" si="19"/>
        <v>0</v>
      </c>
      <c r="P100" s="209">
        <f t="shared" si="20"/>
        <v>0</v>
      </c>
      <c r="Q100" s="209">
        <f t="shared" si="21"/>
        <v>0</v>
      </c>
      <c r="R100" s="209">
        <f t="shared" si="22"/>
        <v>0</v>
      </c>
      <c r="S100" s="209">
        <f t="shared" si="23"/>
        <v>0</v>
      </c>
      <c r="T100" s="209">
        <f t="shared" si="24"/>
        <v>0</v>
      </c>
      <c r="U100" s="209">
        <f t="shared" si="25"/>
        <v>0</v>
      </c>
    </row>
    <row r="101" spans="3:21" s="143" customFormat="1" ht="72" customHeight="1">
      <c r="C101" s="407"/>
      <c r="D101" s="407"/>
      <c r="E101" s="206"/>
      <c r="F101" s="408"/>
      <c r="G101" s="409"/>
      <c r="H101" s="409"/>
      <c r="I101" s="409"/>
      <c r="J101" s="410"/>
      <c r="K101" s="207"/>
      <c r="L101" s="207"/>
      <c r="M101" s="208">
        <f t="shared" si="18"/>
        <v>0</v>
      </c>
      <c r="N101" s="207"/>
      <c r="O101" s="208">
        <f t="shared" si="19"/>
        <v>0</v>
      </c>
      <c r="P101" s="209">
        <f t="shared" si="20"/>
        <v>0</v>
      </c>
      <c r="Q101" s="209">
        <f t="shared" si="21"/>
        <v>0</v>
      </c>
      <c r="R101" s="209">
        <f t="shared" si="22"/>
        <v>0</v>
      </c>
      <c r="S101" s="209">
        <f t="shared" si="23"/>
        <v>0</v>
      </c>
      <c r="T101" s="209">
        <f t="shared" si="24"/>
        <v>0</v>
      </c>
      <c r="U101" s="209">
        <f t="shared" si="25"/>
        <v>0</v>
      </c>
    </row>
    <row r="102" spans="3:21" s="143" customFormat="1" ht="72" customHeight="1">
      <c r="C102" s="407"/>
      <c r="D102" s="407"/>
      <c r="E102" s="206"/>
      <c r="F102" s="408"/>
      <c r="G102" s="409"/>
      <c r="H102" s="409"/>
      <c r="I102" s="409"/>
      <c r="J102" s="410"/>
      <c r="K102" s="207"/>
      <c r="L102" s="207"/>
      <c r="M102" s="208">
        <f t="shared" si="18"/>
        <v>0</v>
      </c>
      <c r="N102" s="207"/>
      <c r="O102" s="208">
        <f t="shared" si="19"/>
        <v>0</v>
      </c>
      <c r="P102" s="209">
        <f t="shared" si="20"/>
        <v>0</v>
      </c>
      <c r="Q102" s="209">
        <f t="shared" si="21"/>
        <v>0</v>
      </c>
      <c r="R102" s="209">
        <f t="shared" si="22"/>
        <v>0</v>
      </c>
      <c r="S102" s="209">
        <f t="shared" si="23"/>
        <v>0</v>
      </c>
      <c r="T102" s="209">
        <f t="shared" si="24"/>
        <v>0</v>
      </c>
      <c r="U102" s="209">
        <f t="shared" si="25"/>
        <v>0</v>
      </c>
    </row>
    <row r="103" spans="3:21" s="143" customFormat="1" ht="72" customHeight="1">
      <c r="C103" s="407"/>
      <c r="D103" s="407"/>
      <c r="E103" s="206"/>
      <c r="F103" s="408"/>
      <c r="G103" s="409"/>
      <c r="H103" s="409"/>
      <c r="I103" s="409"/>
      <c r="J103" s="410"/>
      <c r="K103" s="207"/>
      <c r="L103" s="207"/>
      <c r="M103" s="208">
        <f t="shared" si="18"/>
        <v>0</v>
      </c>
      <c r="N103" s="207"/>
      <c r="O103" s="208">
        <f t="shared" si="19"/>
        <v>0</v>
      </c>
      <c r="P103" s="209">
        <f t="shared" si="20"/>
        <v>0</v>
      </c>
      <c r="Q103" s="209">
        <f t="shared" si="21"/>
        <v>0</v>
      </c>
      <c r="R103" s="209">
        <f t="shared" si="22"/>
        <v>0</v>
      </c>
      <c r="S103" s="209">
        <f t="shared" si="23"/>
        <v>0</v>
      </c>
      <c r="T103" s="209">
        <f t="shared" si="24"/>
        <v>0</v>
      </c>
      <c r="U103" s="209">
        <f t="shared" si="25"/>
        <v>0</v>
      </c>
    </row>
    <row r="104" spans="3:21" s="143" customFormat="1" ht="72" customHeight="1">
      <c r="C104" s="407"/>
      <c r="D104" s="407"/>
      <c r="E104" s="206"/>
      <c r="F104" s="408"/>
      <c r="G104" s="409"/>
      <c r="H104" s="409"/>
      <c r="I104" s="409"/>
      <c r="J104" s="410"/>
      <c r="K104" s="207"/>
      <c r="L104" s="207"/>
      <c r="M104" s="208">
        <f t="shared" si="18"/>
        <v>0</v>
      </c>
      <c r="N104" s="207"/>
      <c r="O104" s="208">
        <f t="shared" si="19"/>
        <v>0</v>
      </c>
      <c r="P104" s="209">
        <f t="shared" si="20"/>
        <v>0</v>
      </c>
      <c r="Q104" s="209">
        <f t="shared" si="21"/>
        <v>0</v>
      </c>
      <c r="R104" s="209">
        <f t="shared" si="22"/>
        <v>0</v>
      </c>
      <c r="S104" s="209">
        <f t="shared" si="23"/>
        <v>0</v>
      </c>
      <c r="T104" s="209">
        <f t="shared" si="24"/>
        <v>0</v>
      </c>
      <c r="U104" s="209">
        <f t="shared" si="25"/>
        <v>0</v>
      </c>
    </row>
    <row r="105" spans="3:21" s="143" customFormat="1" ht="72" customHeight="1">
      <c r="C105" s="407"/>
      <c r="D105" s="407"/>
      <c r="E105" s="206"/>
      <c r="F105" s="408"/>
      <c r="G105" s="409"/>
      <c r="H105" s="409"/>
      <c r="I105" s="409"/>
      <c r="J105" s="410"/>
      <c r="K105" s="207"/>
      <c r="L105" s="207"/>
      <c r="M105" s="208">
        <f t="shared" si="18"/>
        <v>0</v>
      </c>
      <c r="N105" s="207"/>
      <c r="O105" s="208">
        <f t="shared" si="19"/>
        <v>0</v>
      </c>
      <c r="P105" s="209">
        <f t="shared" si="20"/>
        <v>0</v>
      </c>
      <c r="Q105" s="209">
        <f t="shared" si="21"/>
        <v>0</v>
      </c>
      <c r="R105" s="209">
        <f t="shared" si="22"/>
        <v>0</v>
      </c>
      <c r="S105" s="209">
        <f t="shared" si="23"/>
        <v>0</v>
      </c>
      <c r="T105" s="209">
        <f t="shared" si="24"/>
        <v>0</v>
      </c>
      <c r="U105" s="209">
        <f t="shared" si="25"/>
        <v>0</v>
      </c>
    </row>
    <row r="106" spans="3:21" s="143" customFormat="1" ht="72" customHeight="1">
      <c r="C106" s="407"/>
      <c r="D106" s="407"/>
      <c r="E106" s="206"/>
      <c r="F106" s="408"/>
      <c r="G106" s="409"/>
      <c r="H106" s="409"/>
      <c r="I106" s="409"/>
      <c r="J106" s="410"/>
      <c r="K106" s="207"/>
      <c r="L106" s="207"/>
      <c r="M106" s="208">
        <f t="shared" si="18"/>
        <v>0</v>
      </c>
      <c r="N106" s="207"/>
      <c r="O106" s="208">
        <f t="shared" si="19"/>
        <v>0</v>
      </c>
      <c r="P106" s="209">
        <f t="shared" si="20"/>
        <v>0</v>
      </c>
      <c r="Q106" s="209">
        <f t="shared" si="21"/>
        <v>0</v>
      </c>
      <c r="R106" s="209">
        <f t="shared" si="22"/>
        <v>0</v>
      </c>
      <c r="S106" s="209">
        <f t="shared" si="23"/>
        <v>0</v>
      </c>
      <c r="T106" s="209">
        <f t="shared" si="24"/>
        <v>0</v>
      </c>
      <c r="U106" s="209">
        <f t="shared" si="25"/>
        <v>0</v>
      </c>
    </row>
    <row r="107" spans="3:21" s="143" customFormat="1" ht="72" customHeight="1">
      <c r="C107" s="407"/>
      <c r="D107" s="407"/>
      <c r="E107" s="206"/>
      <c r="F107" s="408"/>
      <c r="G107" s="409"/>
      <c r="H107" s="409"/>
      <c r="I107" s="409"/>
      <c r="J107" s="410"/>
      <c r="K107" s="207"/>
      <c r="L107" s="207"/>
      <c r="M107" s="208">
        <f t="shared" si="18"/>
        <v>0</v>
      </c>
      <c r="N107" s="207"/>
      <c r="O107" s="208">
        <f t="shared" si="19"/>
        <v>0</v>
      </c>
      <c r="P107" s="209">
        <f t="shared" si="20"/>
        <v>0</v>
      </c>
      <c r="Q107" s="209">
        <f t="shared" si="21"/>
        <v>0</v>
      </c>
      <c r="R107" s="209">
        <f t="shared" si="22"/>
        <v>0</v>
      </c>
      <c r="S107" s="209">
        <f t="shared" si="23"/>
        <v>0</v>
      </c>
      <c r="T107" s="209">
        <f t="shared" si="24"/>
        <v>0</v>
      </c>
      <c r="U107" s="209">
        <f t="shared" si="25"/>
        <v>0</v>
      </c>
    </row>
    <row r="108" spans="3:21" s="143" customFormat="1" ht="72" customHeight="1">
      <c r="C108" s="407"/>
      <c r="D108" s="407"/>
      <c r="E108" s="206"/>
      <c r="F108" s="408"/>
      <c r="G108" s="409"/>
      <c r="H108" s="409"/>
      <c r="I108" s="409"/>
      <c r="J108" s="410"/>
      <c r="K108" s="207"/>
      <c r="L108" s="207"/>
      <c r="M108" s="208">
        <f t="shared" si="18"/>
        <v>0</v>
      </c>
      <c r="N108" s="207"/>
      <c r="O108" s="208">
        <f t="shared" si="19"/>
        <v>0</v>
      </c>
      <c r="P108" s="209">
        <f t="shared" si="20"/>
        <v>0</v>
      </c>
      <c r="Q108" s="209">
        <f t="shared" si="21"/>
        <v>0</v>
      </c>
      <c r="R108" s="209">
        <f t="shared" si="22"/>
        <v>0</v>
      </c>
      <c r="S108" s="209">
        <f t="shared" si="23"/>
        <v>0</v>
      </c>
      <c r="T108" s="209">
        <f t="shared" si="24"/>
        <v>0</v>
      </c>
      <c r="U108" s="209">
        <f t="shared" si="25"/>
        <v>0</v>
      </c>
    </row>
    <row r="109" spans="3:21" s="143" customFormat="1" ht="72" customHeight="1">
      <c r="C109" s="407"/>
      <c r="D109" s="407"/>
      <c r="E109" s="206"/>
      <c r="F109" s="408"/>
      <c r="G109" s="409"/>
      <c r="H109" s="409"/>
      <c r="I109" s="409"/>
      <c r="J109" s="410"/>
      <c r="K109" s="207"/>
      <c r="L109" s="207"/>
      <c r="M109" s="208">
        <f t="shared" si="18"/>
        <v>0</v>
      </c>
      <c r="N109" s="207"/>
      <c r="O109" s="208">
        <f t="shared" si="19"/>
        <v>0</v>
      </c>
      <c r="P109" s="209">
        <f t="shared" si="20"/>
        <v>0</v>
      </c>
      <c r="Q109" s="209">
        <f t="shared" si="21"/>
        <v>0</v>
      </c>
      <c r="R109" s="209">
        <f t="shared" si="22"/>
        <v>0</v>
      </c>
      <c r="S109" s="209">
        <f t="shared" si="23"/>
        <v>0</v>
      </c>
      <c r="T109" s="209">
        <f t="shared" si="24"/>
        <v>0</v>
      </c>
      <c r="U109" s="209">
        <f t="shared" si="25"/>
        <v>0</v>
      </c>
    </row>
    <row r="110" spans="3:21" s="143" customFormat="1" ht="72" customHeight="1">
      <c r="C110" s="407"/>
      <c r="D110" s="407"/>
      <c r="E110" s="206"/>
      <c r="F110" s="408"/>
      <c r="G110" s="409"/>
      <c r="H110" s="409"/>
      <c r="I110" s="409"/>
      <c r="J110" s="410"/>
      <c r="K110" s="207"/>
      <c r="L110" s="207"/>
      <c r="M110" s="208">
        <f t="shared" si="18"/>
        <v>0</v>
      </c>
      <c r="N110" s="207"/>
      <c r="O110" s="208">
        <f t="shared" si="19"/>
        <v>0</v>
      </c>
      <c r="P110" s="209">
        <f t="shared" si="20"/>
        <v>0</v>
      </c>
      <c r="Q110" s="209">
        <f t="shared" si="21"/>
        <v>0</v>
      </c>
      <c r="R110" s="209">
        <f t="shared" si="22"/>
        <v>0</v>
      </c>
      <c r="S110" s="209">
        <f t="shared" si="23"/>
        <v>0</v>
      </c>
      <c r="T110" s="209">
        <f t="shared" si="24"/>
        <v>0</v>
      </c>
      <c r="U110" s="209">
        <f t="shared" si="25"/>
        <v>0</v>
      </c>
    </row>
    <row r="111" spans="3:21" s="143" customFormat="1" ht="72" customHeight="1">
      <c r="C111" s="407"/>
      <c r="D111" s="407"/>
      <c r="E111" s="206"/>
      <c r="F111" s="408"/>
      <c r="G111" s="409"/>
      <c r="H111" s="409"/>
      <c r="I111" s="409"/>
      <c r="J111" s="410"/>
      <c r="K111" s="207"/>
      <c r="L111" s="207"/>
      <c r="M111" s="208">
        <f t="shared" si="18"/>
        <v>0</v>
      </c>
      <c r="N111" s="207"/>
      <c r="O111" s="208">
        <f t="shared" si="19"/>
        <v>0</v>
      </c>
      <c r="P111" s="209">
        <f t="shared" ref="P111:P116" si="26">IF(E111=$P$55,O111,0)</f>
        <v>0</v>
      </c>
      <c r="Q111" s="209">
        <f t="shared" ref="Q111:Q116" si="27">IF(E111=$Q$55,O111,0)</f>
        <v>0</v>
      </c>
      <c r="R111" s="209">
        <f t="shared" ref="R111:R116" si="28">IF(E111=$R$55,O111,0)</f>
        <v>0</v>
      </c>
      <c r="S111" s="209">
        <f t="shared" ref="S111:S116" si="29">IF(E111=$S$55,O111,0)</f>
        <v>0</v>
      </c>
      <c r="T111" s="209">
        <f t="shared" ref="T111:T116" si="30">IF(E111=$T$55,O111,0)</f>
        <v>0</v>
      </c>
      <c r="U111" s="209">
        <f t="shared" ref="U111:U116" si="31">IF(E111=$U$55,O111,0)</f>
        <v>0</v>
      </c>
    </row>
    <row r="112" spans="3:21" s="143" customFormat="1" ht="72" customHeight="1">
      <c r="C112" s="407"/>
      <c r="D112" s="407"/>
      <c r="E112" s="206"/>
      <c r="F112" s="408"/>
      <c r="G112" s="409"/>
      <c r="H112" s="409"/>
      <c r="I112" s="409"/>
      <c r="J112" s="410"/>
      <c r="K112" s="207"/>
      <c r="L112" s="207"/>
      <c r="M112" s="208">
        <f t="shared" si="18"/>
        <v>0</v>
      </c>
      <c r="N112" s="207"/>
      <c r="O112" s="208">
        <f t="shared" si="19"/>
        <v>0</v>
      </c>
      <c r="P112" s="209">
        <f t="shared" si="26"/>
        <v>0</v>
      </c>
      <c r="Q112" s="209">
        <f t="shared" si="27"/>
        <v>0</v>
      </c>
      <c r="R112" s="209">
        <f t="shared" si="28"/>
        <v>0</v>
      </c>
      <c r="S112" s="209">
        <f t="shared" si="29"/>
        <v>0</v>
      </c>
      <c r="T112" s="209">
        <f t="shared" si="30"/>
        <v>0</v>
      </c>
      <c r="U112" s="209">
        <f t="shared" si="31"/>
        <v>0</v>
      </c>
    </row>
    <row r="113" spans="3:21" s="143" customFormat="1" ht="72" customHeight="1">
      <c r="C113" s="407"/>
      <c r="D113" s="407"/>
      <c r="E113" s="206"/>
      <c r="F113" s="408"/>
      <c r="G113" s="409"/>
      <c r="H113" s="409"/>
      <c r="I113" s="409"/>
      <c r="J113" s="410"/>
      <c r="K113" s="207"/>
      <c r="L113" s="207"/>
      <c r="M113" s="208">
        <f t="shared" si="18"/>
        <v>0</v>
      </c>
      <c r="N113" s="207"/>
      <c r="O113" s="208">
        <f t="shared" si="19"/>
        <v>0</v>
      </c>
      <c r="P113" s="209">
        <f t="shared" si="26"/>
        <v>0</v>
      </c>
      <c r="Q113" s="209">
        <f t="shared" si="27"/>
        <v>0</v>
      </c>
      <c r="R113" s="209">
        <f t="shared" si="28"/>
        <v>0</v>
      </c>
      <c r="S113" s="209">
        <f t="shared" si="29"/>
        <v>0</v>
      </c>
      <c r="T113" s="209">
        <f t="shared" si="30"/>
        <v>0</v>
      </c>
      <c r="U113" s="209">
        <f t="shared" si="31"/>
        <v>0</v>
      </c>
    </row>
    <row r="114" spans="3:21" s="143" customFormat="1" ht="72" customHeight="1">
      <c r="C114" s="407"/>
      <c r="D114" s="407"/>
      <c r="E114" s="206"/>
      <c r="F114" s="408"/>
      <c r="G114" s="409"/>
      <c r="H114" s="409"/>
      <c r="I114" s="409"/>
      <c r="J114" s="410"/>
      <c r="K114" s="207"/>
      <c r="L114" s="207"/>
      <c r="M114" s="208">
        <f t="shared" si="18"/>
        <v>0</v>
      </c>
      <c r="N114" s="207"/>
      <c r="O114" s="208">
        <f t="shared" si="19"/>
        <v>0</v>
      </c>
      <c r="P114" s="209">
        <f t="shared" si="26"/>
        <v>0</v>
      </c>
      <c r="Q114" s="209">
        <f t="shared" si="27"/>
        <v>0</v>
      </c>
      <c r="R114" s="209">
        <f t="shared" si="28"/>
        <v>0</v>
      </c>
      <c r="S114" s="209">
        <f t="shared" si="29"/>
        <v>0</v>
      </c>
      <c r="T114" s="209">
        <f t="shared" si="30"/>
        <v>0</v>
      </c>
      <c r="U114" s="209">
        <f t="shared" si="31"/>
        <v>0</v>
      </c>
    </row>
    <row r="115" spans="3:21" s="143" customFormat="1" ht="72" customHeight="1">
      <c r="C115" s="407"/>
      <c r="D115" s="407"/>
      <c r="E115" s="206"/>
      <c r="F115" s="408"/>
      <c r="G115" s="409"/>
      <c r="H115" s="409"/>
      <c r="I115" s="409"/>
      <c r="J115" s="410"/>
      <c r="K115" s="207"/>
      <c r="L115" s="207"/>
      <c r="M115" s="208">
        <f t="shared" ref="M115" si="32">L115-K115</f>
        <v>0</v>
      </c>
      <c r="N115" s="207"/>
      <c r="O115" s="208">
        <f t="shared" ref="O115" si="33">M115-N115</f>
        <v>0</v>
      </c>
      <c r="P115" s="209">
        <f t="shared" si="26"/>
        <v>0</v>
      </c>
      <c r="Q115" s="209">
        <f t="shared" si="27"/>
        <v>0</v>
      </c>
      <c r="R115" s="209">
        <f t="shared" si="28"/>
        <v>0</v>
      </c>
      <c r="S115" s="209">
        <f t="shared" si="29"/>
        <v>0</v>
      </c>
      <c r="T115" s="209">
        <f t="shared" si="30"/>
        <v>0</v>
      </c>
      <c r="U115" s="209">
        <f t="shared" si="31"/>
        <v>0</v>
      </c>
    </row>
    <row r="116" spans="3:21" s="143" customFormat="1" ht="72" customHeight="1">
      <c r="C116" s="407"/>
      <c r="D116" s="407"/>
      <c r="E116" s="206"/>
      <c r="F116" s="411"/>
      <c r="G116" s="412"/>
      <c r="H116" s="412"/>
      <c r="I116" s="412"/>
      <c r="J116" s="413"/>
      <c r="K116" s="207"/>
      <c r="L116" s="207"/>
      <c r="M116" s="208">
        <f t="shared" si="18"/>
        <v>0</v>
      </c>
      <c r="N116" s="207"/>
      <c r="O116" s="208">
        <f t="shared" si="19"/>
        <v>0</v>
      </c>
      <c r="P116" s="209">
        <f t="shared" si="26"/>
        <v>0</v>
      </c>
      <c r="Q116" s="209">
        <f t="shared" si="27"/>
        <v>0</v>
      </c>
      <c r="R116" s="209">
        <f t="shared" si="28"/>
        <v>0</v>
      </c>
      <c r="S116" s="209">
        <f t="shared" si="29"/>
        <v>0</v>
      </c>
      <c r="T116" s="209">
        <f t="shared" si="30"/>
        <v>0</v>
      </c>
      <c r="U116" s="209">
        <f t="shared" si="31"/>
        <v>0</v>
      </c>
    </row>
    <row r="117" spans="3:21" s="142" customFormat="1" ht="40.5" customHeight="1">
      <c r="C117" s="196"/>
      <c r="D117" s="196"/>
      <c r="E117" s="196"/>
      <c r="F117" s="196"/>
      <c r="G117" s="196"/>
      <c r="H117" s="196"/>
      <c r="I117" s="196"/>
      <c r="J117" s="196"/>
      <c r="K117" s="383" t="s">
        <v>66</v>
      </c>
      <c r="L117" s="385"/>
      <c r="M117" s="197">
        <f>SUM(M97:M116)</f>
        <v>0.58333333333333326</v>
      </c>
      <c r="N117" s="197">
        <f t="shared" ref="N117" si="34">SUM(N97:N116)</f>
        <v>0</v>
      </c>
      <c r="O117" s="197">
        <f t="shared" ref="O117" si="35">SUM(O97:O116)</f>
        <v>0.58333333333333326</v>
      </c>
      <c r="P117" s="197">
        <f>SUM($P$96:$P$116)</f>
        <v>0</v>
      </c>
      <c r="Q117" s="197">
        <f>SUM($Q$96:$Q$116)</f>
        <v>0</v>
      </c>
      <c r="R117" s="197">
        <f>SUM($R$96:$R$116)</f>
        <v>1.6666666666666665</v>
      </c>
      <c r="S117" s="197">
        <f>SUM($S$96:$S$116)</f>
        <v>4.1666666666666741E-2</v>
      </c>
      <c r="T117" s="197">
        <f>SUM($T$96:$T$116)</f>
        <v>0</v>
      </c>
      <c r="U117" s="197">
        <f>SUM($U$96:$U$116)</f>
        <v>0</v>
      </c>
    </row>
    <row r="118" spans="3:21" s="142" customFormat="1" ht="13.5" customHeight="1">
      <c r="C118" s="230"/>
      <c r="D118" s="230"/>
      <c r="E118" s="230"/>
      <c r="F118" s="230"/>
      <c r="G118" s="230"/>
      <c r="H118" s="230"/>
      <c r="I118" s="230"/>
      <c r="J118" s="230"/>
      <c r="K118" s="230"/>
      <c r="L118" s="230"/>
      <c r="M118" s="230"/>
      <c r="N118" s="230"/>
      <c r="O118" s="230"/>
      <c r="P118" s="230"/>
      <c r="Q118" s="230"/>
      <c r="R118" s="230"/>
    </row>
    <row r="119" spans="3:21" s="142" customFormat="1" ht="25.5" customHeight="1">
      <c r="C119" s="387" t="s">
        <v>46</v>
      </c>
      <c r="D119" s="388"/>
      <c r="E119" s="157"/>
      <c r="F119" s="393" t="s">
        <v>121</v>
      </c>
      <c r="G119" s="394"/>
      <c r="H119" s="394"/>
      <c r="I119" s="394"/>
      <c r="J119" s="395"/>
      <c r="K119" s="373" t="s">
        <v>48</v>
      </c>
      <c r="L119" s="402"/>
      <c r="M119" s="402"/>
      <c r="N119" s="402"/>
      <c r="O119" s="374"/>
      <c r="P119" s="404" t="s">
        <v>49</v>
      </c>
      <c r="Q119" s="405"/>
      <c r="R119" s="373" t="s">
        <v>50</v>
      </c>
      <c r="S119" s="374"/>
      <c r="T119" s="373" t="s">
        <v>51</v>
      </c>
      <c r="U119" s="374"/>
    </row>
    <row r="120" spans="3:21" s="142" customFormat="1" ht="25.5" customHeight="1">
      <c r="C120" s="389"/>
      <c r="D120" s="390"/>
      <c r="E120" s="158" t="s">
        <v>52</v>
      </c>
      <c r="F120" s="396"/>
      <c r="G120" s="397"/>
      <c r="H120" s="397"/>
      <c r="I120" s="397"/>
      <c r="J120" s="398"/>
      <c r="K120" s="375"/>
      <c r="L120" s="403"/>
      <c r="M120" s="403"/>
      <c r="N120" s="403"/>
      <c r="O120" s="376"/>
      <c r="P120" s="386"/>
      <c r="Q120" s="406"/>
      <c r="R120" s="375"/>
      <c r="S120" s="376"/>
      <c r="T120" s="375"/>
      <c r="U120" s="376"/>
    </row>
    <row r="121" spans="3:21" s="142" customFormat="1" ht="25.5" customHeight="1">
      <c r="C121" s="389"/>
      <c r="D121" s="390"/>
      <c r="E121" s="158" t="s">
        <v>53</v>
      </c>
      <c r="F121" s="396"/>
      <c r="G121" s="397"/>
      <c r="H121" s="397"/>
      <c r="I121" s="397"/>
      <c r="J121" s="398"/>
      <c r="K121" s="377" t="s">
        <v>38</v>
      </c>
      <c r="L121" s="378"/>
      <c r="M121" s="379" t="s">
        <v>93</v>
      </c>
      <c r="N121" s="379" t="s">
        <v>94</v>
      </c>
      <c r="O121" s="381" t="s">
        <v>95</v>
      </c>
      <c r="P121" s="159" t="s">
        <v>56</v>
      </c>
      <c r="Q121" s="160" t="s">
        <v>57</v>
      </c>
      <c r="R121" s="161" t="s">
        <v>58</v>
      </c>
      <c r="S121" s="161" t="s">
        <v>59</v>
      </c>
      <c r="T121" s="161" t="s">
        <v>60</v>
      </c>
      <c r="U121" s="161" t="s">
        <v>61</v>
      </c>
    </row>
    <row r="122" spans="3:21" s="142" customFormat="1" ht="25.5" customHeight="1">
      <c r="C122" s="391"/>
      <c r="D122" s="392"/>
      <c r="E122" s="162"/>
      <c r="F122" s="399"/>
      <c r="G122" s="400"/>
      <c r="H122" s="400"/>
      <c r="I122" s="400"/>
      <c r="J122" s="401"/>
      <c r="K122" s="163" t="s">
        <v>62</v>
      </c>
      <c r="L122" s="163" t="s">
        <v>63</v>
      </c>
      <c r="M122" s="380"/>
      <c r="N122" s="380"/>
      <c r="O122" s="382"/>
      <c r="P122" s="164" t="s">
        <v>64</v>
      </c>
      <c r="Q122" s="163" t="s">
        <v>45</v>
      </c>
      <c r="R122" s="163" t="s">
        <v>64</v>
      </c>
      <c r="S122" s="163" t="s">
        <v>45</v>
      </c>
      <c r="T122" s="163" t="s">
        <v>64</v>
      </c>
      <c r="U122" s="163" t="s">
        <v>45</v>
      </c>
    </row>
    <row r="123" spans="3:21" s="199" customFormat="1" ht="33" customHeight="1">
      <c r="C123" s="383" t="s">
        <v>135</v>
      </c>
      <c r="D123" s="384"/>
      <c r="E123" s="384"/>
      <c r="F123" s="384"/>
      <c r="G123" s="384"/>
      <c r="H123" s="384"/>
      <c r="I123" s="384"/>
      <c r="J123" s="384"/>
      <c r="K123" s="384"/>
      <c r="L123" s="384"/>
      <c r="M123" s="384"/>
      <c r="N123" s="384"/>
      <c r="O123" s="385"/>
      <c r="P123" s="200">
        <f>$P$117</f>
        <v>0</v>
      </c>
      <c r="Q123" s="200">
        <f>$Q$117</f>
        <v>0</v>
      </c>
      <c r="R123" s="200">
        <f>$R$117</f>
        <v>1.6666666666666665</v>
      </c>
      <c r="S123" s="200">
        <f>$S$117</f>
        <v>4.1666666666666741E-2</v>
      </c>
      <c r="T123" s="200">
        <f>$T$117</f>
        <v>0</v>
      </c>
      <c r="U123" s="200">
        <f>$U$117</f>
        <v>0</v>
      </c>
    </row>
    <row r="124" spans="3:21" s="143" customFormat="1" ht="72" customHeight="1">
      <c r="C124" s="407"/>
      <c r="D124" s="407"/>
      <c r="E124" s="206"/>
      <c r="F124" s="408"/>
      <c r="G124" s="409"/>
      <c r="H124" s="409"/>
      <c r="I124" s="409"/>
      <c r="J124" s="410"/>
      <c r="K124" s="207"/>
      <c r="L124" s="207"/>
      <c r="M124" s="208">
        <f>L124-K124</f>
        <v>0</v>
      </c>
      <c r="N124" s="207"/>
      <c r="O124" s="208">
        <f>M124-N124</f>
        <v>0</v>
      </c>
      <c r="P124" s="209">
        <f>IF(E124=$P$55,O124,0)</f>
        <v>0</v>
      </c>
      <c r="Q124" s="209">
        <f>IF(E124=$Q$55,O124,0)</f>
        <v>0</v>
      </c>
      <c r="R124" s="209">
        <f>IF(E124=$R$55,O124,0)</f>
        <v>0</v>
      </c>
      <c r="S124" s="209">
        <f>IF(E124=$S$55,O124,0)</f>
        <v>0</v>
      </c>
      <c r="T124" s="209">
        <f>IF(E124=$T$55,O124,0)</f>
        <v>0</v>
      </c>
      <c r="U124" s="209">
        <f>IF(E124=$U$55,O124,0)</f>
        <v>0</v>
      </c>
    </row>
    <row r="125" spans="3:21" s="143" customFormat="1" ht="72" customHeight="1">
      <c r="C125" s="407">
        <v>44624</v>
      </c>
      <c r="D125" s="407"/>
      <c r="E125" s="206" t="s">
        <v>58</v>
      </c>
      <c r="F125" s="408" t="s">
        <v>120</v>
      </c>
      <c r="G125" s="409"/>
      <c r="H125" s="409"/>
      <c r="I125" s="409"/>
      <c r="J125" s="410"/>
      <c r="K125" s="207">
        <v>0.33333333333333331</v>
      </c>
      <c r="L125" s="207">
        <v>0.91666666666666663</v>
      </c>
      <c r="M125" s="208">
        <f t="shared" ref="M125:M128" si="36">L125-K125</f>
        <v>0.58333333333333326</v>
      </c>
      <c r="N125" s="207"/>
      <c r="O125" s="208">
        <f t="shared" ref="O125:O128" si="37">M125-N125</f>
        <v>0.58333333333333326</v>
      </c>
      <c r="P125" s="209">
        <f>IF(E125=$P$55,O125,0)</f>
        <v>0</v>
      </c>
      <c r="Q125" s="209">
        <f>IF(E125=$Q$55,O125,0)</f>
        <v>0</v>
      </c>
      <c r="R125" s="209">
        <f>IF(E125=$R$55,O125,0)</f>
        <v>0.58333333333333326</v>
      </c>
      <c r="S125" s="209">
        <f>IF(E125=$S$55,O125,0)</f>
        <v>0</v>
      </c>
      <c r="T125" s="209">
        <f>IF(E125=$T$55,O125,0)</f>
        <v>0</v>
      </c>
      <c r="U125" s="209">
        <f>IF(E125=$U$55,O125,0)</f>
        <v>0</v>
      </c>
    </row>
    <row r="126" spans="3:21" s="143" customFormat="1" ht="72" customHeight="1">
      <c r="C126" s="213"/>
      <c r="D126" s="214"/>
      <c r="E126" s="206"/>
      <c r="F126" s="408"/>
      <c r="G126" s="409"/>
      <c r="H126" s="409"/>
      <c r="I126" s="409"/>
      <c r="J126" s="410"/>
      <c r="K126" s="207"/>
      <c r="L126" s="207"/>
      <c r="M126" s="208">
        <f t="shared" si="36"/>
        <v>0</v>
      </c>
      <c r="N126" s="207"/>
      <c r="O126" s="208">
        <f t="shared" si="37"/>
        <v>0</v>
      </c>
      <c r="P126" s="209">
        <f>IF(E126=$P$55,O126,0)</f>
        <v>0</v>
      </c>
      <c r="Q126" s="209">
        <f>IF(E126=$Q$55,O126,0)</f>
        <v>0</v>
      </c>
      <c r="R126" s="209">
        <f>IF(E126=$R$55,O126,0)</f>
        <v>0</v>
      </c>
      <c r="S126" s="209">
        <f>IF(E126=$S$55,O126,0)</f>
        <v>0</v>
      </c>
      <c r="T126" s="209">
        <f>IF(E126=$T$55,O126,0)</f>
        <v>0</v>
      </c>
      <c r="U126" s="209">
        <f>IF(E126=$U$55,O126,0)</f>
        <v>0</v>
      </c>
    </row>
    <row r="127" spans="3:21" s="143" customFormat="1" ht="72" customHeight="1">
      <c r="C127" s="213"/>
      <c r="D127" s="214"/>
      <c r="E127" s="206"/>
      <c r="F127" s="408"/>
      <c r="G127" s="409"/>
      <c r="H127" s="409"/>
      <c r="I127" s="409"/>
      <c r="J127" s="410"/>
      <c r="K127" s="207"/>
      <c r="L127" s="207"/>
      <c r="M127" s="208">
        <f t="shared" si="36"/>
        <v>0</v>
      </c>
      <c r="N127" s="207"/>
      <c r="O127" s="208">
        <f t="shared" si="37"/>
        <v>0</v>
      </c>
      <c r="P127" s="209">
        <f>IF(E127=$P$55,O127,0)</f>
        <v>0</v>
      </c>
      <c r="Q127" s="209">
        <f>IF(E127=$Q$55,O127,0)</f>
        <v>0</v>
      </c>
      <c r="R127" s="209">
        <f>IF(E127=$R$55,O127,0)</f>
        <v>0</v>
      </c>
      <c r="S127" s="209">
        <f>IF(E127=$S$55,O127,0)</f>
        <v>0</v>
      </c>
      <c r="T127" s="209">
        <f>IF(E127=$T$55,O127,0)</f>
        <v>0</v>
      </c>
      <c r="U127" s="209">
        <f>IF(E127=$U$55,O127,0)</f>
        <v>0</v>
      </c>
    </row>
    <row r="128" spans="3:21" s="143" customFormat="1" ht="72" customHeight="1">
      <c r="C128" s="213"/>
      <c r="D128" s="214"/>
      <c r="E128" s="206"/>
      <c r="F128" s="408"/>
      <c r="G128" s="409"/>
      <c r="H128" s="409"/>
      <c r="I128" s="409"/>
      <c r="J128" s="410"/>
      <c r="K128" s="207"/>
      <c r="L128" s="207"/>
      <c r="M128" s="208">
        <f t="shared" si="36"/>
        <v>0</v>
      </c>
      <c r="N128" s="207"/>
      <c r="O128" s="208">
        <f t="shared" si="37"/>
        <v>0</v>
      </c>
      <c r="P128" s="209">
        <f>IF(E128=$P$55,O128,0)</f>
        <v>0</v>
      </c>
      <c r="Q128" s="209">
        <f>IF(E128=$Q$55,O128,0)</f>
        <v>0</v>
      </c>
      <c r="R128" s="209">
        <f>IF(E128=$R$55,O128,0)</f>
        <v>0</v>
      </c>
      <c r="S128" s="209">
        <f>IF(E128=$S$55,O128,0)</f>
        <v>0</v>
      </c>
      <c r="T128" s="209">
        <f>IF(E128=$T$55,O128,0)</f>
        <v>0</v>
      </c>
      <c r="U128" s="209">
        <f>IF(E128=$U$55,O128,0)</f>
        <v>0</v>
      </c>
    </row>
    <row r="129" spans="3:21" s="199" customFormat="1" ht="33" customHeight="1">
      <c r="C129" s="196"/>
      <c r="D129" s="196"/>
      <c r="E129" s="196"/>
      <c r="F129" s="365" t="s">
        <v>68</v>
      </c>
      <c r="G129" s="366"/>
      <c r="H129" s="366"/>
      <c r="I129" s="366"/>
      <c r="J129" s="366"/>
      <c r="K129" s="366"/>
      <c r="L129" s="366"/>
      <c r="M129" s="366"/>
      <c r="N129" s="366"/>
      <c r="O129" s="367"/>
      <c r="P129" s="201">
        <f t="shared" ref="P129:U129" si="38">SUM(P123:P128)</f>
        <v>0</v>
      </c>
      <c r="Q129" s="201">
        <f t="shared" si="38"/>
        <v>0</v>
      </c>
      <c r="R129" s="201">
        <f>SUM(R123:R128)</f>
        <v>2.25</v>
      </c>
      <c r="S129" s="201">
        <f t="shared" si="38"/>
        <v>4.1666666666666741E-2</v>
      </c>
      <c r="T129" s="201">
        <f t="shared" si="38"/>
        <v>0</v>
      </c>
      <c r="U129" s="201">
        <f t="shared" si="38"/>
        <v>0</v>
      </c>
    </row>
    <row r="130" spans="3:21" s="199" customFormat="1" ht="33" customHeight="1">
      <c r="C130" s="196"/>
      <c r="D130" s="196"/>
      <c r="E130" s="196"/>
      <c r="F130" s="365" t="s">
        <v>69</v>
      </c>
      <c r="G130" s="366"/>
      <c r="H130" s="366"/>
      <c r="I130" s="366"/>
      <c r="J130" s="366"/>
      <c r="K130" s="366"/>
      <c r="L130" s="366"/>
      <c r="M130" s="366"/>
      <c r="N130" s="366"/>
      <c r="O130" s="367"/>
      <c r="P130" s="202">
        <f>P129*24</f>
        <v>0</v>
      </c>
      <c r="Q130" s="202">
        <f>Q129*24</f>
        <v>0</v>
      </c>
      <c r="R130" s="202">
        <f t="shared" ref="R130:U130" si="39">R129*24</f>
        <v>54</v>
      </c>
      <c r="S130" s="202">
        <f t="shared" si="39"/>
        <v>1.0000000000000018</v>
      </c>
      <c r="T130" s="202">
        <f t="shared" si="39"/>
        <v>0</v>
      </c>
      <c r="U130" s="202">
        <f t="shared" si="39"/>
        <v>0</v>
      </c>
    </row>
    <row r="131" spans="3:21" s="199" customFormat="1" ht="33" customHeight="1">
      <c r="C131" s="196"/>
      <c r="D131" s="196"/>
      <c r="E131" s="196"/>
      <c r="F131" s="365" t="s">
        <v>70</v>
      </c>
      <c r="G131" s="366"/>
      <c r="H131" s="366"/>
      <c r="I131" s="366"/>
      <c r="J131" s="366"/>
      <c r="K131" s="366"/>
      <c r="L131" s="366"/>
      <c r="M131" s="366"/>
      <c r="N131" s="366"/>
      <c r="O131" s="367"/>
      <c r="P131" s="203">
        <v>1.125</v>
      </c>
      <c r="Q131" s="203">
        <v>1.25</v>
      </c>
      <c r="R131" s="203">
        <v>1.25</v>
      </c>
      <c r="S131" s="203">
        <v>1.5</v>
      </c>
      <c r="T131" s="203">
        <v>1.75</v>
      </c>
      <c r="U131" s="203">
        <v>2</v>
      </c>
    </row>
    <row r="132" spans="3:21" s="199" customFormat="1" ht="33" customHeight="1">
      <c r="C132" s="196"/>
      <c r="D132" s="196"/>
      <c r="E132" s="196"/>
      <c r="F132" s="368" t="s">
        <v>71</v>
      </c>
      <c r="G132" s="369"/>
      <c r="H132" s="369"/>
      <c r="I132" s="369"/>
      <c r="J132" s="369"/>
      <c r="K132" s="369"/>
      <c r="L132" s="369"/>
      <c r="M132" s="369"/>
      <c r="N132" s="369"/>
      <c r="O132" s="370"/>
      <c r="P132" s="204">
        <f>P130*P131</f>
        <v>0</v>
      </c>
      <c r="Q132" s="204">
        <f>Q130*Q131</f>
        <v>0</v>
      </c>
      <c r="R132" s="204">
        <f t="shared" ref="R132:U132" si="40">R130*R131</f>
        <v>67.5</v>
      </c>
      <c r="S132" s="204">
        <f t="shared" si="40"/>
        <v>1.5000000000000027</v>
      </c>
      <c r="T132" s="204">
        <f t="shared" si="40"/>
        <v>0</v>
      </c>
      <c r="U132" s="204">
        <f t="shared" si="40"/>
        <v>0</v>
      </c>
    </row>
    <row r="133" spans="3:21" s="142" customFormat="1" ht="20.25">
      <c r="C133" s="144"/>
      <c r="D133" s="144"/>
      <c r="E133" s="144"/>
      <c r="F133" s="144"/>
      <c r="G133" s="144"/>
      <c r="H133" s="144"/>
      <c r="I133" s="168"/>
      <c r="J133" s="144"/>
      <c r="K133" s="144"/>
      <c r="L133" s="144"/>
      <c r="M133" s="144"/>
      <c r="N133" s="144"/>
      <c r="O133" s="144"/>
      <c r="P133" s="144"/>
      <c r="Q133" s="144"/>
      <c r="R133" s="144"/>
    </row>
    <row r="134" spans="3:21" s="172" customFormat="1" ht="26.25">
      <c r="C134" s="170" t="s">
        <v>123</v>
      </c>
      <c r="D134" s="171"/>
      <c r="E134" s="171"/>
      <c r="F134" s="171"/>
      <c r="I134" s="362">
        <f>SUM($P$132:$U$132)</f>
        <v>69</v>
      </c>
      <c r="J134" s="362"/>
      <c r="K134" s="173" t="s">
        <v>124</v>
      </c>
      <c r="L134" s="174" t="s">
        <v>41</v>
      </c>
      <c r="M134" s="363" t="s">
        <v>125</v>
      </c>
      <c r="N134" s="363"/>
      <c r="O134" s="363"/>
      <c r="P134" s="364">
        <f>$N$18</f>
        <v>8.9328115015974454</v>
      </c>
      <c r="Q134" s="364"/>
      <c r="R134" s="175" t="s">
        <v>72</v>
      </c>
      <c r="S134" s="176" t="s">
        <v>20</v>
      </c>
      <c r="T134" s="357">
        <f>$I$134*$P$134</f>
        <v>616.3639936102237</v>
      </c>
      <c r="U134" s="357"/>
    </row>
    <row r="135" spans="3:21" s="172" customFormat="1" ht="26.25">
      <c r="C135" s="358"/>
      <c r="D135" s="358"/>
      <c r="E135" s="358"/>
      <c r="F135" s="177"/>
      <c r="G135" s="177"/>
      <c r="H135" s="178"/>
      <c r="I135" s="171"/>
      <c r="J135" s="179"/>
      <c r="K135" s="171"/>
      <c r="L135" s="171"/>
      <c r="M135" s="171"/>
      <c r="N135" s="171"/>
      <c r="R135" s="171"/>
      <c r="S135" s="180"/>
      <c r="T135" s="359" t="s">
        <v>73</v>
      </c>
      <c r="U135" s="359"/>
    </row>
    <row r="136" spans="3:21" s="172" customFormat="1" ht="26.25">
      <c r="C136" s="360" t="s">
        <v>82</v>
      </c>
      <c r="D136" s="360"/>
      <c r="E136" s="360"/>
      <c r="F136" s="360"/>
      <c r="G136" s="360"/>
      <c r="H136" s="360"/>
      <c r="I136" s="360"/>
      <c r="J136" s="360"/>
      <c r="K136" s="360"/>
      <c r="L136" s="360"/>
      <c r="M136" s="360"/>
      <c r="N136" s="360"/>
      <c r="O136" s="360"/>
      <c r="P136" s="360"/>
      <c r="Q136" s="360"/>
      <c r="R136" s="360"/>
    </row>
    <row r="137" spans="3:21" s="172" customFormat="1" ht="26.25">
      <c r="C137" s="361" t="s">
        <v>74</v>
      </c>
      <c r="D137" s="361"/>
      <c r="E137" s="361"/>
      <c r="F137" s="361"/>
      <c r="G137" s="361"/>
      <c r="H137" s="361"/>
      <c r="I137" s="361"/>
      <c r="J137" s="361"/>
      <c r="K137" s="361"/>
      <c r="L137" s="361"/>
      <c r="M137" s="361"/>
      <c r="N137" s="361"/>
      <c r="O137" s="361"/>
      <c r="P137" s="361"/>
      <c r="Q137" s="361"/>
      <c r="R137" s="361"/>
    </row>
    <row r="138" spans="3:21" s="183" customFormat="1" ht="26.25">
      <c r="C138" s="181" t="s">
        <v>75</v>
      </c>
      <c r="D138" s="182"/>
      <c r="E138" s="182"/>
      <c r="F138" s="182"/>
      <c r="G138" s="182"/>
      <c r="H138" s="182"/>
      <c r="I138" s="182"/>
      <c r="J138" s="182"/>
      <c r="K138" s="182"/>
      <c r="L138" s="182"/>
      <c r="M138" s="182"/>
      <c r="N138" s="182"/>
      <c r="O138" s="182"/>
      <c r="P138" s="182"/>
      <c r="Q138" s="182"/>
      <c r="R138" s="182"/>
    </row>
    <row r="139" spans="3:21" s="183" customFormat="1" ht="26.25" customHeight="1">
      <c r="C139" s="353" t="s">
        <v>76</v>
      </c>
      <c r="D139" s="353"/>
      <c r="E139" s="353"/>
      <c r="F139" s="353"/>
      <c r="G139" s="353"/>
      <c r="H139" s="353"/>
      <c r="I139" s="353"/>
      <c r="J139" s="353"/>
      <c r="K139" s="353"/>
      <c r="L139" s="353"/>
      <c r="M139" s="353"/>
      <c r="N139" s="353"/>
      <c r="O139" s="353"/>
      <c r="P139" s="353"/>
      <c r="Q139" s="353"/>
      <c r="R139" s="353"/>
      <c r="S139" s="353"/>
      <c r="T139" s="353"/>
    </row>
    <row r="140" spans="3:21" s="183" customFormat="1" ht="26.25">
      <c r="C140" s="353"/>
      <c r="D140" s="353"/>
      <c r="E140" s="353"/>
      <c r="F140" s="353"/>
      <c r="G140" s="353"/>
      <c r="H140" s="353"/>
      <c r="I140" s="353"/>
      <c r="J140" s="353"/>
      <c r="K140" s="353"/>
      <c r="L140" s="353"/>
      <c r="M140" s="353"/>
      <c r="N140" s="353"/>
      <c r="O140" s="353"/>
      <c r="P140" s="353"/>
      <c r="Q140" s="353"/>
      <c r="R140" s="353"/>
      <c r="S140" s="353"/>
      <c r="T140" s="353"/>
    </row>
    <row r="141" spans="3:21" s="183" customFormat="1" ht="45" customHeight="1">
      <c r="C141" s="353"/>
      <c r="D141" s="353"/>
      <c r="E141" s="353"/>
      <c r="F141" s="353"/>
      <c r="G141" s="353"/>
      <c r="H141" s="353"/>
      <c r="I141" s="353"/>
      <c r="J141" s="353"/>
      <c r="K141" s="353"/>
      <c r="L141" s="353"/>
      <c r="M141" s="353"/>
      <c r="N141" s="353"/>
      <c r="O141" s="353"/>
      <c r="P141" s="353"/>
      <c r="Q141" s="353"/>
      <c r="R141" s="353"/>
      <c r="S141" s="353"/>
      <c r="T141" s="353"/>
    </row>
    <row r="142" spans="3:21" s="183" customFormat="1" ht="26.25">
      <c r="C142" s="182"/>
      <c r="D142" s="182"/>
      <c r="E142" s="182"/>
      <c r="F142" s="182"/>
      <c r="G142" s="182"/>
      <c r="H142" s="182"/>
      <c r="I142" s="182"/>
      <c r="J142" s="182"/>
      <c r="K142" s="182"/>
      <c r="L142" s="182"/>
      <c r="M142" s="182"/>
      <c r="N142" s="182"/>
      <c r="O142" s="182"/>
      <c r="P142" s="182"/>
      <c r="Q142" s="182"/>
      <c r="R142" s="182"/>
    </row>
    <row r="143" spans="3:21" s="183" customFormat="1" ht="26.25">
      <c r="C143" s="182"/>
      <c r="D143" s="182"/>
      <c r="E143" s="182"/>
      <c r="F143" s="184"/>
      <c r="G143" s="184"/>
      <c r="H143" s="184"/>
      <c r="I143" s="182"/>
      <c r="J143" s="182"/>
      <c r="K143" s="182"/>
      <c r="L143" s="182"/>
      <c r="M143" s="182"/>
      <c r="N143" s="184"/>
      <c r="O143" s="184"/>
      <c r="P143" s="184"/>
      <c r="Q143" s="184"/>
      <c r="R143" s="184"/>
    </row>
    <row r="144" spans="3:21" s="183" customFormat="1" ht="26.25">
      <c r="C144" s="182" t="s">
        <v>77</v>
      </c>
      <c r="D144" s="354">
        <v>41153</v>
      </c>
      <c r="E144" s="354"/>
      <c r="F144" s="182"/>
      <c r="G144" s="182"/>
      <c r="H144" s="185"/>
      <c r="I144" s="182"/>
      <c r="J144" s="182"/>
      <c r="K144" s="182"/>
      <c r="L144" s="182"/>
      <c r="M144" s="182"/>
      <c r="N144" s="355"/>
      <c r="O144" s="355"/>
      <c r="P144" s="355"/>
      <c r="Q144" s="355"/>
      <c r="R144" s="355"/>
      <c r="S144" s="355"/>
      <c r="T144" s="355"/>
    </row>
    <row r="145" spans="3:20" s="183" customFormat="1" ht="26.25">
      <c r="C145" s="182"/>
      <c r="D145" s="182"/>
      <c r="E145" s="182"/>
      <c r="F145" s="182"/>
      <c r="G145" s="182"/>
      <c r="H145" s="182"/>
      <c r="I145" s="182"/>
      <c r="J145" s="182"/>
      <c r="K145" s="182"/>
      <c r="L145" s="182"/>
      <c r="M145" s="182"/>
      <c r="N145" s="351" t="s">
        <v>78</v>
      </c>
      <c r="O145" s="351"/>
      <c r="P145" s="351"/>
      <c r="Q145" s="351"/>
      <c r="R145" s="351"/>
      <c r="S145" s="351"/>
      <c r="T145" s="351"/>
    </row>
    <row r="146" spans="3:20" s="183" customFormat="1" ht="26.25">
      <c r="C146" s="182"/>
      <c r="D146" s="182"/>
      <c r="E146" s="182"/>
      <c r="F146" s="182"/>
      <c r="G146" s="182"/>
      <c r="H146" s="182"/>
      <c r="I146" s="182"/>
      <c r="J146" s="182"/>
      <c r="K146" s="182"/>
      <c r="L146" s="182"/>
      <c r="M146" s="182"/>
      <c r="N146" s="182"/>
      <c r="O146" s="182"/>
      <c r="P146" s="182"/>
      <c r="Q146" s="182"/>
      <c r="R146" s="182"/>
    </row>
    <row r="147" spans="3:20" s="183" customFormat="1" ht="26.25">
      <c r="C147" s="181" t="s">
        <v>79</v>
      </c>
      <c r="D147" s="182"/>
      <c r="E147" s="182"/>
      <c r="F147" s="182"/>
      <c r="G147" s="182"/>
      <c r="H147" s="182"/>
      <c r="I147" s="182"/>
      <c r="J147" s="182"/>
      <c r="K147" s="182"/>
      <c r="L147" s="182"/>
      <c r="M147" s="182"/>
      <c r="N147" s="182"/>
      <c r="O147" s="182"/>
      <c r="P147" s="182"/>
      <c r="Q147" s="182"/>
      <c r="R147" s="182"/>
    </row>
    <row r="148" spans="3:20" s="183" customFormat="1" ht="26.25" customHeight="1">
      <c r="C148" s="353" t="s">
        <v>80</v>
      </c>
      <c r="D148" s="353"/>
      <c r="E148" s="353"/>
      <c r="F148" s="353"/>
      <c r="G148" s="353"/>
      <c r="H148" s="353"/>
      <c r="I148" s="353"/>
      <c r="J148" s="353"/>
      <c r="K148" s="353"/>
      <c r="L148" s="353"/>
      <c r="M148" s="353"/>
      <c r="N148" s="353"/>
      <c r="O148" s="353"/>
      <c r="P148" s="353"/>
      <c r="Q148" s="353"/>
      <c r="R148" s="353"/>
      <c r="S148" s="353"/>
      <c r="T148" s="353"/>
    </row>
    <row r="149" spans="3:20" s="183" customFormat="1" ht="39.75" customHeight="1">
      <c r="C149" s="353"/>
      <c r="D149" s="353"/>
      <c r="E149" s="353"/>
      <c r="F149" s="353"/>
      <c r="G149" s="353"/>
      <c r="H149" s="353"/>
      <c r="I149" s="353"/>
      <c r="J149" s="353"/>
      <c r="K149" s="353"/>
      <c r="L149" s="353"/>
      <c r="M149" s="353"/>
      <c r="N149" s="353"/>
      <c r="O149" s="353"/>
      <c r="P149" s="353"/>
      <c r="Q149" s="353"/>
      <c r="R149" s="353"/>
      <c r="S149" s="353"/>
      <c r="T149" s="353"/>
    </row>
    <row r="150" spans="3:20" s="183" customFormat="1" ht="54.75" customHeight="1">
      <c r="C150" s="353"/>
      <c r="D150" s="353"/>
      <c r="E150" s="353"/>
      <c r="F150" s="353"/>
      <c r="G150" s="353"/>
      <c r="H150" s="353"/>
      <c r="I150" s="353"/>
      <c r="J150" s="353"/>
      <c r="K150" s="353"/>
      <c r="L150" s="353"/>
      <c r="M150" s="353"/>
      <c r="N150" s="353"/>
      <c r="O150" s="353"/>
      <c r="P150" s="353"/>
      <c r="Q150" s="353"/>
      <c r="R150" s="353"/>
      <c r="S150" s="353"/>
      <c r="T150" s="353"/>
    </row>
    <row r="151" spans="3:20" s="183" customFormat="1" ht="26.25">
      <c r="C151" s="186"/>
      <c r="D151" s="186"/>
      <c r="E151" s="186"/>
      <c r="F151" s="186"/>
      <c r="G151" s="186"/>
      <c r="H151" s="186"/>
      <c r="I151" s="186"/>
      <c r="J151" s="186"/>
      <c r="K151" s="186"/>
      <c r="L151" s="186"/>
      <c r="M151" s="186"/>
      <c r="N151" s="186"/>
      <c r="O151" s="186"/>
      <c r="P151" s="186"/>
      <c r="Q151" s="186"/>
      <c r="R151" s="186"/>
    </row>
    <row r="152" spans="3:20" s="183" customFormat="1" ht="26.25">
      <c r="C152" s="182"/>
      <c r="D152" s="182"/>
      <c r="E152" s="182"/>
      <c r="F152" s="184"/>
      <c r="G152" s="184"/>
      <c r="H152" s="184"/>
      <c r="I152" s="182"/>
      <c r="J152" s="182"/>
      <c r="K152" s="182"/>
      <c r="L152" s="182"/>
      <c r="M152" s="182"/>
      <c r="N152" s="184"/>
      <c r="O152" s="184"/>
      <c r="P152" s="184"/>
      <c r="Q152" s="184"/>
      <c r="R152" s="184"/>
    </row>
    <row r="153" spans="3:20" s="183" customFormat="1" ht="26.25">
      <c r="C153" s="182" t="s">
        <v>77</v>
      </c>
      <c r="D153" s="187"/>
      <c r="E153" s="187"/>
      <c r="F153" s="182"/>
      <c r="G153" s="182"/>
      <c r="H153" s="188"/>
      <c r="I153" s="182"/>
      <c r="J153" s="182"/>
      <c r="K153" s="182"/>
      <c r="L153" s="182"/>
      <c r="M153" s="182"/>
      <c r="N153" s="355"/>
      <c r="O153" s="355"/>
      <c r="P153" s="355"/>
      <c r="Q153" s="355"/>
      <c r="R153" s="355"/>
      <c r="S153" s="355"/>
      <c r="T153" s="355"/>
    </row>
    <row r="154" spans="3:20" s="183" customFormat="1" ht="26.25">
      <c r="C154" s="182"/>
      <c r="D154" s="182"/>
      <c r="E154" s="182"/>
      <c r="F154" s="182"/>
      <c r="G154" s="182"/>
      <c r="H154" s="182"/>
      <c r="I154" s="182"/>
      <c r="J154" s="182"/>
      <c r="K154" s="182"/>
      <c r="L154" s="182"/>
      <c r="M154" s="182"/>
      <c r="N154" s="356" t="s">
        <v>81</v>
      </c>
      <c r="O154" s="356"/>
      <c r="P154" s="356"/>
      <c r="Q154" s="356"/>
      <c r="R154" s="356"/>
      <c r="S154" s="356"/>
      <c r="T154" s="356"/>
    </row>
    <row r="155" spans="3:20" s="183" customFormat="1" ht="26.25">
      <c r="C155" s="182"/>
      <c r="D155" s="182"/>
      <c r="E155" s="182"/>
      <c r="F155" s="182"/>
      <c r="G155" s="182"/>
      <c r="H155" s="182"/>
      <c r="I155" s="182"/>
      <c r="J155" s="182"/>
      <c r="K155" s="182"/>
      <c r="L155" s="182"/>
      <c r="M155" s="182"/>
      <c r="N155" s="189"/>
      <c r="O155" s="190"/>
      <c r="P155" s="190"/>
      <c r="Q155" s="190"/>
      <c r="R155" s="190"/>
    </row>
    <row r="156" spans="3:20" s="183" customFormat="1" ht="26.25">
      <c r="C156" s="182"/>
      <c r="D156" s="182"/>
      <c r="E156" s="182"/>
      <c r="F156" s="182"/>
      <c r="G156" s="182"/>
      <c r="H156" s="182"/>
      <c r="I156" s="182"/>
      <c r="J156" s="182"/>
      <c r="K156" s="182"/>
      <c r="L156" s="182"/>
      <c r="M156" s="182"/>
      <c r="N156" s="191"/>
      <c r="O156" s="191"/>
      <c r="P156" s="191"/>
      <c r="Q156" s="191"/>
      <c r="R156" s="191"/>
    </row>
    <row r="157" spans="3:20" s="183" customFormat="1" ht="26.25">
      <c r="C157" s="181" t="s">
        <v>92</v>
      </c>
      <c r="D157" s="182"/>
      <c r="E157" s="182"/>
      <c r="F157" s="182"/>
      <c r="G157" s="182"/>
      <c r="H157" s="182"/>
      <c r="I157" s="182"/>
      <c r="J157" s="182"/>
      <c r="K157" s="182"/>
      <c r="L157" s="182"/>
      <c r="M157" s="182"/>
      <c r="N157" s="182"/>
      <c r="O157" s="182"/>
      <c r="P157" s="182"/>
      <c r="Q157" s="182"/>
      <c r="R157" s="182"/>
    </row>
    <row r="158" spans="3:20" s="183" customFormat="1" ht="15" customHeight="1">
      <c r="C158" s="353" t="s">
        <v>91</v>
      </c>
      <c r="D158" s="353"/>
      <c r="E158" s="353"/>
      <c r="F158" s="353"/>
      <c r="G158" s="353"/>
      <c r="H158" s="353"/>
      <c r="I158" s="353"/>
      <c r="J158" s="353"/>
      <c r="K158" s="353"/>
      <c r="L158" s="353"/>
      <c r="M158" s="353"/>
      <c r="N158" s="353"/>
      <c r="O158" s="353"/>
      <c r="P158" s="353"/>
      <c r="Q158" s="353"/>
      <c r="R158" s="353"/>
      <c r="S158" s="353"/>
      <c r="T158" s="353"/>
    </row>
    <row r="159" spans="3:20" s="183" customFormat="1" ht="26.25" customHeight="1">
      <c r="C159" s="353"/>
      <c r="D159" s="353"/>
      <c r="E159" s="353"/>
      <c r="F159" s="353"/>
      <c r="G159" s="353"/>
      <c r="H159" s="353"/>
      <c r="I159" s="353"/>
      <c r="J159" s="353"/>
      <c r="K159" s="353"/>
      <c r="L159" s="353"/>
      <c r="M159" s="353"/>
      <c r="N159" s="353"/>
      <c r="O159" s="353"/>
      <c r="P159" s="353"/>
      <c r="Q159" s="353"/>
      <c r="R159" s="353"/>
      <c r="S159" s="353"/>
      <c r="T159" s="353"/>
    </row>
    <row r="160" spans="3:20" s="183" customFormat="1" ht="26.25" customHeight="1">
      <c r="C160" s="353"/>
      <c r="D160" s="353"/>
      <c r="E160" s="353"/>
      <c r="F160" s="353"/>
      <c r="G160" s="353"/>
      <c r="H160" s="353"/>
      <c r="I160" s="353"/>
      <c r="J160" s="353"/>
      <c r="K160" s="353"/>
      <c r="L160" s="353"/>
      <c r="M160" s="353"/>
      <c r="N160" s="353"/>
      <c r="O160" s="353"/>
      <c r="P160" s="353"/>
      <c r="Q160" s="353"/>
      <c r="R160" s="353"/>
      <c r="S160" s="353"/>
      <c r="T160" s="353"/>
    </row>
    <row r="161" spans="3:20" s="183" customFormat="1" ht="26.25">
      <c r="C161" s="353"/>
      <c r="D161" s="353"/>
      <c r="E161" s="353"/>
      <c r="F161" s="353"/>
      <c r="G161" s="353"/>
      <c r="H161" s="353"/>
      <c r="I161" s="353"/>
      <c r="J161" s="353"/>
      <c r="K161" s="353"/>
      <c r="L161" s="353"/>
      <c r="M161" s="353"/>
      <c r="N161" s="353"/>
      <c r="O161" s="353"/>
      <c r="P161" s="353"/>
      <c r="Q161" s="353"/>
      <c r="R161" s="353"/>
      <c r="S161" s="353"/>
      <c r="T161" s="353"/>
    </row>
    <row r="162" spans="3:20" s="183" customFormat="1" ht="31.5">
      <c r="C162" s="205"/>
      <c r="D162" s="205"/>
      <c r="E162" s="205"/>
      <c r="F162" s="205"/>
      <c r="G162" s="205"/>
      <c r="H162" s="205"/>
      <c r="I162" s="205"/>
      <c r="J162" s="205"/>
      <c r="K162" s="205"/>
      <c r="L162" s="205"/>
      <c r="M162" s="205"/>
      <c r="N162" s="205"/>
      <c r="O162" s="205"/>
      <c r="P162" s="205"/>
      <c r="Q162" s="205"/>
      <c r="R162" s="205"/>
      <c r="S162" s="205"/>
      <c r="T162" s="205"/>
    </row>
    <row r="163" spans="3:20" s="183" customFormat="1" ht="26.25">
      <c r="C163" s="182"/>
      <c r="D163" s="182"/>
      <c r="E163" s="182"/>
      <c r="F163" s="182"/>
      <c r="G163" s="182"/>
      <c r="H163" s="192"/>
      <c r="I163" s="193"/>
      <c r="J163" s="193"/>
      <c r="K163" s="182"/>
      <c r="L163" s="182"/>
      <c r="M163" s="182"/>
      <c r="N163" s="184"/>
      <c r="O163" s="184"/>
      <c r="P163" s="184"/>
      <c r="Q163" s="184"/>
      <c r="R163" s="184"/>
    </row>
    <row r="164" spans="3:20" s="183" customFormat="1" ht="26.25">
      <c r="C164" s="182" t="s">
        <v>77</v>
      </c>
      <c r="D164" s="187"/>
      <c r="E164" s="187"/>
      <c r="F164" s="182"/>
      <c r="G164" s="182"/>
      <c r="H164" s="188"/>
      <c r="I164" s="182"/>
      <c r="J164" s="182"/>
      <c r="K164" s="182"/>
      <c r="L164" s="182"/>
      <c r="M164" s="182"/>
      <c r="N164" s="194"/>
      <c r="O164" s="194"/>
      <c r="P164" s="194"/>
      <c r="Q164" s="194"/>
      <c r="R164" s="194"/>
      <c r="S164" s="194"/>
      <c r="T164" s="194"/>
    </row>
    <row r="165" spans="3:20" s="183" customFormat="1" ht="26.25">
      <c r="C165" s="182"/>
      <c r="D165" s="182"/>
      <c r="E165" s="182"/>
      <c r="F165" s="182"/>
      <c r="G165" s="182"/>
      <c r="H165" s="182"/>
      <c r="I165" s="182"/>
      <c r="J165" s="182"/>
      <c r="K165" s="182"/>
      <c r="L165" s="182"/>
      <c r="M165" s="182"/>
      <c r="N165" s="351" t="s">
        <v>126</v>
      </c>
      <c r="O165" s="351"/>
      <c r="P165" s="351"/>
      <c r="Q165" s="351"/>
      <c r="R165" s="351"/>
      <c r="S165" s="351"/>
      <c r="T165" s="351"/>
    </row>
    <row r="166" spans="3:20" s="183" customFormat="1" ht="26.25">
      <c r="C166" s="182"/>
      <c r="D166" s="182"/>
      <c r="E166" s="182"/>
      <c r="F166" s="182"/>
      <c r="G166" s="182"/>
      <c r="H166" s="182"/>
      <c r="I166" s="182"/>
      <c r="J166" s="182"/>
      <c r="K166" s="182"/>
      <c r="L166" s="182"/>
      <c r="M166" s="182"/>
      <c r="N166" s="352"/>
      <c r="O166" s="352"/>
      <c r="P166" s="352"/>
      <c r="Q166" s="352"/>
      <c r="R166" s="352"/>
    </row>
  </sheetData>
  <mergeCells count="198">
    <mergeCell ref="C2:U2"/>
    <mergeCell ref="C3:U3"/>
    <mergeCell ref="C4:U4"/>
    <mergeCell ref="C9:U9"/>
    <mergeCell ref="C10:U10"/>
    <mergeCell ref="G12:I12"/>
    <mergeCell ref="J12:K12"/>
    <mergeCell ref="L12:M12"/>
    <mergeCell ref="N12:P12"/>
    <mergeCell ref="K17:L17"/>
    <mergeCell ref="N17:R17"/>
    <mergeCell ref="K18:L18"/>
    <mergeCell ref="N18:R18"/>
    <mergeCell ref="K19:L19"/>
    <mergeCell ref="N19:R19"/>
    <mergeCell ref="E14:I14"/>
    <mergeCell ref="K14:L14"/>
    <mergeCell ref="M14:R14"/>
    <mergeCell ref="K15:L15"/>
    <mergeCell ref="M15:R15"/>
    <mergeCell ref="K16:L16"/>
    <mergeCell ref="M16:R16"/>
    <mergeCell ref="C53:D56"/>
    <mergeCell ref="F53:J56"/>
    <mergeCell ref="K53:O54"/>
    <mergeCell ref="K22:N22"/>
    <mergeCell ref="O22:R22"/>
    <mergeCell ref="K23:N23"/>
    <mergeCell ref="K24:N24"/>
    <mergeCell ref="K25:N25"/>
    <mergeCell ref="K26:N26"/>
    <mergeCell ref="P53:Q54"/>
    <mergeCell ref="R53:S54"/>
    <mergeCell ref="T53:U54"/>
    <mergeCell ref="K55:L55"/>
    <mergeCell ref="M55:M56"/>
    <mergeCell ref="N55:N56"/>
    <mergeCell ref="O55:O56"/>
    <mergeCell ref="I32:K33"/>
    <mergeCell ref="I34:K34"/>
    <mergeCell ref="I35:K35"/>
    <mergeCell ref="I36:K36"/>
    <mergeCell ref="C60:D60"/>
    <mergeCell ref="F60:J60"/>
    <mergeCell ref="C61:D61"/>
    <mergeCell ref="F61:J61"/>
    <mergeCell ref="C62:D62"/>
    <mergeCell ref="F62:J62"/>
    <mergeCell ref="C57:D57"/>
    <mergeCell ref="F57:J57"/>
    <mergeCell ref="C58:D58"/>
    <mergeCell ref="F58:J58"/>
    <mergeCell ref="C59:D59"/>
    <mergeCell ref="F59:J59"/>
    <mergeCell ref="T65:U66"/>
    <mergeCell ref="K67:L67"/>
    <mergeCell ref="M67:M68"/>
    <mergeCell ref="N67:N68"/>
    <mergeCell ref="O67:O68"/>
    <mergeCell ref="C69:O69"/>
    <mergeCell ref="K63:L63"/>
    <mergeCell ref="C65:D68"/>
    <mergeCell ref="F65:J68"/>
    <mergeCell ref="K65:O66"/>
    <mergeCell ref="P65:Q66"/>
    <mergeCell ref="R65:S66"/>
    <mergeCell ref="C73:D73"/>
    <mergeCell ref="F73:J73"/>
    <mergeCell ref="C74:D74"/>
    <mergeCell ref="F74:J74"/>
    <mergeCell ref="C75:D75"/>
    <mergeCell ref="F75:J75"/>
    <mergeCell ref="C70:D70"/>
    <mergeCell ref="F70:J70"/>
    <mergeCell ref="C71:D71"/>
    <mergeCell ref="F71:J71"/>
    <mergeCell ref="C72:D72"/>
    <mergeCell ref="F72:J72"/>
    <mergeCell ref="C79:D79"/>
    <mergeCell ref="F79:J79"/>
    <mergeCell ref="C80:D80"/>
    <mergeCell ref="F80:J80"/>
    <mergeCell ref="C81:D81"/>
    <mergeCell ref="F81:J81"/>
    <mergeCell ref="C76:D76"/>
    <mergeCell ref="F76:J76"/>
    <mergeCell ref="C77:D77"/>
    <mergeCell ref="F77:J77"/>
    <mergeCell ref="C78:D78"/>
    <mergeCell ref="F78:J78"/>
    <mergeCell ref="C85:D85"/>
    <mergeCell ref="F85:J85"/>
    <mergeCell ref="C86:D86"/>
    <mergeCell ref="F86:J86"/>
    <mergeCell ref="C87:D87"/>
    <mergeCell ref="F87:J87"/>
    <mergeCell ref="C82:D82"/>
    <mergeCell ref="F82:J82"/>
    <mergeCell ref="C83:D83"/>
    <mergeCell ref="F83:J83"/>
    <mergeCell ref="C84:D84"/>
    <mergeCell ref="F84:J84"/>
    <mergeCell ref="T119:U120"/>
    <mergeCell ref="K121:L121"/>
    <mergeCell ref="M121:M122"/>
    <mergeCell ref="N121:N122"/>
    <mergeCell ref="O121:O122"/>
    <mergeCell ref="C123:O123"/>
    <mergeCell ref="C88:D88"/>
    <mergeCell ref="F88:J88"/>
    <mergeCell ref="K89:L89"/>
    <mergeCell ref="C90:R90"/>
    <mergeCell ref="C119:D122"/>
    <mergeCell ref="F119:J122"/>
    <mergeCell ref="K119:O120"/>
    <mergeCell ref="P119:Q120"/>
    <mergeCell ref="R119:S120"/>
    <mergeCell ref="C92:D95"/>
    <mergeCell ref="P92:Q93"/>
    <mergeCell ref="R92:S93"/>
    <mergeCell ref="T92:U93"/>
    <mergeCell ref="K94:L94"/>
    <mergeCell ref="M94:M95"/>
    <mergeCell ref="N94:N95"/>
    <mergeCell ref="F92:J95"/>
    <mergeCell ref="K92:O93"/>
    <mergeCell ref="N154:T154"/>
    <mergeCell ref="C158:T161"/>
    <mergeCell ref="N165:T165"/>
    <mergeCell ref="N166:R166"/>
    <mergeCell ref="C136:R136"/>
    <mergeCell ref="C137:R137"/>
    <mergeCell ref="C139:T141"/>
    <mergeCell ref="D144:E144"/>
    <mergeCell ref="N144:T144"/>
    <mergeCell ref="N145:T145"/>
    <mergeCell ref="C148:T150"/>
    <mergeCell ref="N153:T153"/>
    <mergeCell ref="F126:J126"/>
    <mergeCell ref="C124:D124"/>
    <mergeCell ref="F124:J124"/>
    <mergeCell ref="C96:O96"/>
    <mergeCell ref="C97:D97"/>
    <mergeCell ref="F97:J97"/>
    <mergeCell ref="C98:D98"/>
    <mergeCell ref="F98:J98"/>
    <mergeCell ref="C99:D99"/>
    <mergeCell ref="C125:D125"/>
    <mergeCell ref="F125:J125"/>
    <mergeCell ref="F99:J99"/>
    <mergeCell ref="C103:D103"/>
    <mergeCell ref="F103:J103"/>
    <mergeCell ref="C104:D104"/>
    <mergeCell ref="F104:J104"/>
    <mergeCell ref="C105:D105"/>
    <mergeCell ref="F105:J105"/>
    <mergeCell ref="C100:D100"/>
    <mergeCell ref="F100:J100"/>
    <mergeCell ref="C101:D101"/>
    <mergeCell ref="F101:J101"/>
    <mergeCell ref="C102:D102"/>
    <mergeCell ref="F102:J102"/>
    <mergeCell ref="I134:J134"/>
    <mergeCell ref="M134:O134"/>
    <mergeCell ref="P134:Q134"/>
    <mergeCell ref="T134:U134"/>
    <mergeCell ref="C135:E135"/>
    <mergeCell ref="T135:U135"/>
    <mergeCell ref="F127:J127"/>
    <mergeCell ref="F128:J128"/>
    <mergeCell ref="F129:O129"/>
    <mergeCell ref="F130:O130"/>
    <mergeCell ref="F131:O131"/>
    <mergeCell ref="F132:O132"/>
    <mergeCell ref="O94:O95"/>
    <mergeCell ref="C109:D109"/>
    <mergeCell ref="F109:J109"/>
    <mergeCell ref="C110:D110"/>
    <mergeCell ref="F110:J110"/>
    <mergeCell ref="C111:D111"/>
    <mergeCell ref="F111:J111"/>
    <mergeCell ref="C106:D106"/>
    <mergeCell ref="F106:J106"/>
    <mergeCell ref="C107:D107"/>
    <mergeCell ref="F107:J107"/>
    <mergeCell ref="C108:D108"/>
    <mergeCell ref="F108:J108"/>
    <mergeCell ref="C116:D116"/>
    <mergeCell ref="F116:J116"/>
    <mergeCell ref="K117:L117"/>
    <mergeCell ref="C115:D115"/>
    <mergeCell ref="F115:J115"/>
    <mergeCell ref="C112:D112"/>
    <mergeCell ref="F112:J112"/>
    <mergeCell ref="C113:D113"/>
    <mergeCell ref="F113:J113"/>
    <mergeCell ref="C114:D114"/>
    <mergeCell ref="F114:J114"/>
  </mergeCells>
  <conditionalFormatting sqref="M57:M62 M70:M88 M124:M128">
    <cfRule type="cellIs" dxfId="17" priority="7" operator="greaterThan">
      <formula>0.332638888888889</formula>
    </cfRule>
    <cfRule type="cellIs" dxfId="16" priority="8" operator="greaterThanOrEqual">
      <formula>8</formula>
    </cfRule>
    <cfRule type="cellIs" dxfId="15" priority="9" operator="greaterThan">
      <formula>0.333333333333333</formula>
    </cfRule>
  </conditionalFormatting>
  <conditionalFormatting sqref="M97:M114 M116">
    <cfRule type="cellIs" dxfId="14" priority="4" operator="greaterThan">
      <formula>0.332638888888889</formula>
    </cfRule>
    <cfRule type="cellIs" dxfId="13" priority="5" operator="greaterThanOrEqual">
      <formula>8</formula>
    </cfRule>
    <cfRule type="cellIs" dxfId="12" priority="6" operator="greaterThan">
      <formula>0.333333333333333</formula>
    </cfRule>
  </conditionalFormatting>
  <conditionalFormatting sqref="M115">
    <cfRule type="cellIs" dxfId="11" priority="1" operator="greaterThan">
      <formula>0.332638888888889</formula>
    </cfRule>
    <cfRule type="cellIs" dxfId="10" priority="2" operator="greaterThanOrEqual">
      <formula>8</formula>
    </cfRule>
    <cfRule type="cellIs" dxfId="9" priority="3" operator="greaterThan">
      <formula>0.333333333333333</formula>
    </cfRule>
  </conditionalFormatting>
  <dataValidations count="1">
    <dataValidation type="list" allowBlank="1" showInputMessage="1" showErrorMessage="1" sqref="E57:E62 E70:E88 E97:E116 E124:E128" xr:uid="{FA7B5FE4-E2DE-4413-94A9-75700558C757}">
      <formula1>"A,B,C,D,E,F"</formula1>
    </dataValidation>
  </dataValidations>
  <pageMargins left="0.70866141732283472" right="0.70866141732283472" top="0.74803149606299213" bottom="0.39370078740157483" header="0.31496062992125984" footer="0"/>
  <pageSetup scale="45" fitToHeight="0" orientation="portrait" horizontalDpi="1200" verticalDpi="1200" r:id="rId1"/>
  <headerFooter>
    <oddHeader xml:space="preserve">&amp;R&amp;"Arial,Regular"&amp;14Format KW-5(1) </oddHeader>
  </headerFooter>
  <rowBreaks count="3" manualBreakCount="3">
    <brk id="63" min="2" max="20" man="1"/>
    <brk id="90" min="2" max="20" man="1"/>
    <brk id="117" min="2" max="2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BC085-9F5E-48E2-B7E7-2EE71744A452}">
  <sheetPr>
    <tabColor rgb="FFFFFF00"/>
    <pageSetUpPr fitToPage="1"/>
  </sheetPr>
  <dimension ref="C2:V181"/>
  <sheetViews>
    <sheetView showGridLines="0" tabSelected="1" view="pageBreakPreview" topLeftCell="A132" zoomScale="78" zoomScaleNormal="100" zoomScaleSheetLayoutView="78" workbookViewId="0">
      <selection activeCell="Y143" sqref="Y143"/>
    </sheetView>
  </sheetViews>
  <sheetFormatPr defaultRowHeight="15"/>
  <cols>
    <col min="3" max="3" width="10.140625" customWidth="1"/>
    <col min="4" max="4" width="13.5703125" customWidth="1"/>
    <col min="5" max="5" width="12.85546875" customWidth="1"/>
    <col min="11" max="21" width="10.7109375" customWidth="1"/>
  </cols>
  <sheetData>
    <row r="2" spans="3:21" ht="15.75">
      <c r="C2" s="340"/>
      <c r="D2" s="340"/>
      <c r="E2" s="340"/>
      <c r="F2" s="340"/>
      <c r="G2" s="340"/>
      <c r="H2" s="340"/>
      <c r="I2" s="340"/>
      <c r="J2" s="340"/>
      <c r="K2" s="340"/>
      <c r="L2" s="340"/>
      <c r="M2" s="340"/>
      <c r="N2" s="340"/>
      <c r="O2" s="340"/>
      <c r="P2" s="340"/>
      <c r="Q2" s="340"/>
      <c r="R2" s="340"/>
      <c r="S2" s="340"/>
      <c r="T2" s="340"/>
      <c r="U2" s="340"/>
    </row>
    <row r="3" spans="3:21" ht="15.75">
      <c r="C3" s="340"/>
      <c r="D3" s="340"/>
      <c r="E3" s="340"/>
      <c r="F3" s="340"/>
      <c r="G3" s="340"/>
      <c r="H3" s="340"/>
      <c r="I3" s="340"/>
      <c r="J3" s="340"/>
      <c r="K3" s="340"/>
      <c r="L3" s="340"/>
      <c r="M3" s="340"/>
      <c r="N3" s="340"/>
      <c r="O3" s="340"/>
      <c r="P3" s="340"/>
      <c r="Q3" s="340"/>
      <c r="R3" s="340"/>
      <c r="S3" s="340"/>
      <c r="T3" s="340"/>
      <c r="U3" s="340"/>
    </row>
    <row r="4" spans="3:21" s="10" customFormat="1">
      <c r="C4" s="435"/>
      <c r="D4" s="435"/>
      <c r="E4" s="435"/>
      <c r="F4" s="435"/>
      <c r="G4" s="435"/>
      <c r="H4" s="435"/>
      <c r="I4" s="435"/>
      <c r="J4" s="435"/>
      <c r="K4" s="435"/>
      <c r="L4" s="435"/>
      <c r="M4" s="435"/>
      <c r="N4" s="435"/>
      <c r="O4" s="435"/>
      <c r="P4" s="435"/>
      <c r="Q4" s="435"/>
      <c r="R4" s="435"/>
      <c r="S4" s="435"/>
      <c r="T4" s="435"/>
      <c r="U4" s="435"/>
    </row>
    <row r="5" spans="3:21" s="10" customFormat="1">
      <c r="C5" s="235"/>
      <c r="D5" s="235"/>
      <c r="E5" s="235"/>
      <c r="F5" s="235"/>
      <c r="G5" s="235"/>
      <c r="H5" s="235"/>
      <c r="I5" s="235"/>
      <c r="J5" s="235"/>
      <c r="K5" s="235"/>
      <c r="L5" s="235"/>
      <c r="M5" s="235"/>
      <c r="N5" s="235"/>
      <c r="O5" s="235"/>
      <c r="P5" s="235"/>
      <c r="Q5" s="235"/>
      <c r="R5" s="235"/>
      <c r="S5" s="235"/>
      <c r="T5" s="235"/>
      <c r="U5" s="235"/>
    </row>
    <row r="6" spans="3:21" s="10" customFormat="1">
      <c r="C6" s="235"/>
      <c r="D6" s="235"/>
      <c r="E6" s="235"/>
      <c r="F6" s="235"/>
      <c r="G6" s="235"/>
      <c r="H6" s="235"/>
      <c r="I6" s="235"/>
      <c r="J6" s="235"/>
      <c r="K6" s="235"/>
      <c r="L6" s="235"/>
      <c r="M6" s="235"/>
      <c r="N6" s="235"/>
      <c r="O6" s="235"/>
      <c r="P6" s="235"/>
      <c r="Q6" s="235"/>
      <c r="R6" s="235"/>
      <c r="S6" s="235"/>
      <c r="T6" s="235"/>
      <c r="U6" s="235"/>
    </row>
    <row r="7" spans="3:21" s="10" customFormat="1">
      <c r="C7" s="235"/>
      <c r="D7" s="235"/>
      <c r="E7" s="235"/>
      <c r="F7" s="235"/>
      <c r="G7" s="235"/>
      <c r="H7" s="235"/>
      <c r="I7" s="235"/>
      <c r="J7" s="235"/>
      <c r="K7" s="235"/>
      <c r="L7" s="235"/>
      <c r="M7" s="235"/>
      <c r="N7" s="235"/>
      <c r="O7" s="235"/>
      <c r="P7" s="235"/>
      <c r="Q7" s="235"/>
      <c r="R7" s="235"/>
      <c r="S7" s="235"/>
      <c r="T7" s="235"/>
      <c r="U7" s="235"/>
    </row>
    <row r="8" spans="3:21" s="10" customFormat="1">
      <c r="C8" s="235"/>
      <c r="D8" s="235"/>
      <c r="E8" s="235"/>
      <c r="F8" s="235"/>
      <c r="G8" s="235"/>
      <c r="H8" s="235"/>
      <c r="I8" s="235"/>
      <c r="J8" s="235"/>
      <c r="K8" s="235"/>
      <c r="L8" s="235"/>
      <c r="M8" s="235"/>
      <c r="N8" s="235"/>
      <c r="O8" s="235"/>
      <c r="P8" s="235"/>
      <c r="Q8" s="235"/>
      <c r="R8" s="235"/>
      <c r="S8" s="235"/>
      <c r="T8" s="235"/>
      <c r="U8" s="235"/>
    </row>
    <row r="9" spans="3:21" s="10" customFormat="1" ht="21">
      <c r="C9" s="337" t="s">
        <v>87</v>
      </c>
      <c r="D9" s="337"/>
      <c r="E9" s="337"/>
      <c r="F9" s="337"/>
      <c r="G9" s="337"/>
      <c r="H9" s="337"/>
      <c r="I9" s="337"/>
      <c r="J9" s="337"/>
      <c r="K9" s="337"/>
      <c r="L9" s="337"/>
      <c r="M9" s="337"/>
      <c r="N9" s="337"/>
      <c r="O9" s="337"/>
      <c r="P9" s="337"/>
      <c r="Q9" s="337"/>
      <c r="R9" s="337"/>
      <c r="S9" s="337"/>
      <c r="T9" s="337"/>
      <c r="U9" s="337"/>
    </row>
    <row r="10" spans="3:21" s="10" customFormat="1" ht="21">
      <c r="C10" s="337" t="s">
        <v>115</v>
      </c>
      <c r="D10" s="337"/>
      <c r="E10" s="337"/>
      <c r="F10" s="337"/>
      <c r="G10" s="337"/>
      <c r="H10" s="337"/>
      <c r="I10" s="337"/>
      <c r="J10" s="337"/>
      <c r="K10" s="337"/>
      <c r="L10" s="337"/>
      <c r="M10" s="337"/>
      <c r="N10" s="337"/>
      <c r="O10" s="337"/>
      <c r="P10" s="337"/>
      <c r="Q10" s="337"/>
      <c r="R10" s="337"/>
      <c r="S10" s="337"/>
      <c r="T10" s="337"/>
      <c r="U10" s="337"/>
    </row>
    <row r="11" spans="3:21" s="10" customFormat="1">
      <c r="C11" s="12"/>
      <c r="D11" s="12"/>
      <c r="E11" s="11"/>
      <c r="F11" s="11"/>
      <c r="G11" s="11"/>
      <c r="H11" s="11"/>
      <c r="I11" s="11"/>
      <c r="J11" s="11"/>
      <c r="K11" s="11"/>
      <c r="L11" s="11"/>
      <c r="M11" s="11"/>
      <c r="N11" s="11"/>
      <c r="O11" s="11"/>
      <c r="P11" s="11"/>
      <c r="Q11" s="11"/>
      <c r="R11" s="11"/>
    </row>
    <row r="12" spans="3:21" s="23" customFormat="1" ht="15.75">
      <c r="C12" s="27"/>
      <c r="D12" s="27"/>
      <c r="E12" s="24"/>
      <c r="F12" s="24"/>
      <c r="G12" s="436" t="s">
        <v>5</v>
      </c>
      <c r="H12" s="436"/>
      <c r="I12" s="436"/>
      <c r="J12" s="437"/>
      <c r="K12" s="437"/>
      <c r="L12" s="436" t="s">
        <v>7</v>
      </c>
      <c r="M12" s="436"/>
      <c r="N12" s="437"/>
      <c r="O12" s="437"/>
      <c r="P12" s="437"/>
      <c r="Q12" s="24"/>
      <c r="R12" s="27"/>
    </row>
    <row r="13" spans="3:21" s="23" customFormat="1">
      <c r="C13" s="27"/>
      <c r="D13" s="27"/>
      <c r="E13" s="27"/>
      <c r="F13" s="27"/>
      <c r="G13" s="27"/>
      <c r="H13" s="27"/>
      <c r="I13" s="27"/>
      <c r="J13" s="27"/>
      <c r="K13" s="27"/>
      <c r="L13" s="27"/>
      <c r="M13" s="27"/>
      <c r="N13" s="27"/>
      <c r="O13" s="27"/>
      <c r="P13" s="27"/>
      <c r="Q13" s="27"/>
      <c r="R13" s="27"/>
    </row>
    <row r="14" spans="3:21" s="23" customFormat="1" ht="24.75" customHeight="1">
      <c r="C14" s="233" t="s">
        <v>96</v>
      </c>
      <c r="D14" s="67"/>
      <c r="E14" s="438"/>
      <c r="F14" s="438"/>
      <c r="G14" s="438"/>
      <c r="H14" s="438"/>
      <c r="I14" s="438"/>
      <c r="J14" s="66"/>
      <c r="K14" s="338" t="s">
        <v>88</v>
      </c>
      <c r="L14" s="338"/>
      <c r="M14" s="339"/>
      <c r="N14" s="339"/>
      <c r="O14" s="339"/>
      <c r="P14" s="339"/>
      <c r="Q14" s="339"/>
      <c r="R14" s="339"/>
    </row>
    <row r="15" spans="3:21" s="23" customFormat="1" ht="24.75" customHeight="1">
      <c r="C15" s="231" t="s">
        <v>9</v>
      </c>
      <c r="D15" s="25"/>
      <c r="E15" s="236"/>
      <c r="F15" s="236"/>
      <c r="G15" s="236"/>
      <c r="H15" s="236"/>
      <c r="I15" s="236"/>
      <c r="J15" s="66"/>
      <c r="K15" s="338" t="s">
        <v>11</v>
      </c>
      <c r="L15" s="338"/>
      <c r="M15" s="339"/>
      <c r="N15" s="339"/>
      <c r="O15" s="339"/>
      <c r="P15" s="339"/>
      <c r="Q15" s="339"/>
      <c r="R15" s="339"/>
    </row>
    <row r="16" spans="3:21" s="23" customFormat="1" ht="24.75" customHeight="1">
      <c r="C16" s="231" t="s">
        <v>13</v>
      </c>
      <c r="D16" s="231"/>
      <c r="E16" s="232"/>
      <c r="F16" s="232"/>
      <c r="G16" s="232"/>
      <c r="H16" s="232"/>
      <c r="I16" s="232"/>
      <c r="J16" s="66"/>
      <c r="K16" s="338" t="s">
        <v>15</v>
      </c>
      <c r="L16" s="338"/>
      <c r="M16" s="347"/>
      <c r="N16" s="347"/>
      <c r="O16" s="347"/>
      <c r="P16" s="347"/>
      <c r="Q16" s="347"/>
      <c r="R16" s="347"/>
    </row>
    <row r="17" spans="3:19" s="23" customFormat="1" ht="24.75" customHeight="1">
      <c r="C17" s="231" t="s">
        <v>17</v>
      </c>
      <c r="D17" s="231"/>
      <c r="E17" s="232"/>
      <c r="F17" s="232"/>
      <c r="G17" s="232"/>
      <c r="H17" s="232"/>
      <c r="I17" s="232"/>
      <c r="J17" s="66"/>
      <c r="K17" s="425" t="s">
        <v>19</v>
      </c>
      <c r="L17" s="425"/>
      <c r="M17" s="129" t="s">
        <v>20</v>
      </c>
      <c r="N17" s="348">
        <v>1863.98</v>
      </c>
      <c r="O17" s="348"/>
      <c r="P17" s="348"/>
      <c r="Q17" s="348"/>
      <c r="R17" s="348"/>
    </row>
    <row r="18" spans="3:19" s="23" customFormat="1" ht="24.75" customHeight="1">
      <c r="C18" s="231" t="s">
        <v>21</v>
      </c>
      <c r="D18" s="231"/>
      <c r="E18" s="130"/>
      <c r="F18" s="232"/>
      <c r="G18" s="232"/>
      <c r="H18" s="232"/>
      <c r="I18" s="232"/>
      <c r="J18" s="66"/>
      <c r="K18" s="338" t="s">
        <v>23</v>
      </c>
      <c r="L18" s="338"/>
      <c r="M18" s="141" t="s">
        <v>20</v>
      </c>
      <c r="N18" s="345">
        <f>(N17*12)/2504</f>
        <v>8.9328115015974454</v>
      </c>
      <c r="O18" s="345"/>
      <c r="P18" s="345"/>
      <c r="Q18" s="345"/>
      <c r="R18" s="345"/>
    </row>
    <row r="19" spans="3:19" s="23" customFormat="1" ht="24.75" customHeight="1">
      <c r="C19" s="231" t="s">
        <v>24</v>
      </c>
      <c r="D19" s="231"/>
      <c r="E19" s="232"/>
      <c r="F19" s="232"/>
      <c r="G19" s="232"/>
      <c r="H19" s="232"/>
      <c r="I19" s="232"/>
      <c r="J19" s="66"/>
      <c r="K19" s="425" t="s">
        <v>26</v>
      </c>
      <c r="L19" s="425"/>
      <c r="M19" s="141" t="s">
        <v>20</v>
      </c>
      <c r="N19" s="345">
        <f>N17/3</f>
        <v>621.32666666666671</v>
      </c>
      <c r="O19" s="345"/>
      <c r="P19" s="345"/>
      <c r="Q19" s="345"/>
      <c r="R19" s="345"/>
    </row>
    <row r="20" spans="3:19" s="23" customFormat="1" ht="24.75" customHeight="1">
      <c r="C20" s="231" t="s">
        <v>27</v>
      </c>
      <c r="D20" s="231"/>
      <c r="E20" s="234"/>
      <c r="F20" s="234"/>
      <c r="G20" s="234"/>
      <c r="H20" s="234"/>
      <c r="I20" s="234"/>
      <c r="J20" s="66"/>
      <c r="K20" s="68"/>
      <c r="L20" s="66"/>
      <c r="M20" s="66"/>
      <c r="N20" s="66"/>
      <c r="O20" s="66"/>
      <c r="P20" s="68"/>
      <c r="Q20" s="68"/>
      <c r="R20" s="68"/>
    </row>
    <row r="21" spans="3:19" s="23" customFormat="1" ht="24.75" customHeight="1" thickBot="1">
      <c r="C21" s="231" t="s">
        <v>117</v>
      </c>
      <c r="D21" s="231"/>
      <c r="E21" s="234"/>
      <c r="F21" s="234"/>
      <c r="G21" s="234"/>
      <c r="H21" s="234"/>
      <c r="I21" s="234"/>
      <c r="J21" s="66"/>
      <c r="K21" s="68"/>
      <c r="L21" s="66"/>
      <c r="M21" s="66"/>
      <c r="N21" s="66"/>
      <c r="O21" s="66"/>
      <c r="P21" s="68"/>
      <c r="Q21" s="68"/>
      <c r="R21" s="68"/>
    </row>
    <row r="22" spans="3:19" s="23" customFormat="1" ht="24.75" customHeight="1">
      <c r="C22" s="27" t="s">
        <v>83</v>
      </c>
      <c r="D22" s="27"/>
      <c r="E22" s="32" t="s">
        <v>84</v>
      </c>
      <c r="F22" s="32"/>
      <c r="G22" s="32"/>
      <c r="H22" s="32"/>
      <c r="I22" s="32"/>
      <c r="J22" s="27"/>
      <c r="K22" s="341" t="s">
        <v>29</v>
      </c>
      <c r="L22" s="342"/>
      <c r="M22" s="342"/>
      <c r="N22" s="343"/>
      <c r="O22" s="341" t="s">
        <v>30</v>
      </c>
      <c r="P22" s="342"/>
      <c r="Q22" s="342"/>
      <c r="R22" s="343"/>
    </row>
    <row r="23" spans="3:19" s="23" customFormat="1" ht="24.75" customHeight="1">
      <c r="C23" s="27" t="s">
        <v>85</v>
      </c>
      <c r="D23" s="27"/>
      <c r="E23" s="30"/>
      <c r="F23" s="30"/>
      <c r="G23" s="30"/>
      <c r="H23" s="30"/>
      <c r="I23" s="30"/>
      <c r="J23" s="27"/>
      <c r="K23" s="426" t="s">
        <v>113</v>
      </c>
      <c r="L23" s="427"/>
      <c r="M23" s="427"/>
      <c r="N23" s="428"/>
      <c r="O23" s="33" t="s">
        <v>31</v>
      </c>
      <c r="P23" s="34"/>
      <c r="Q23" s="35" t="s">
        <v>32</v>
      </c>
      <c r="R23" s="36"/>
    </row>
    <row r="24" spans="3:19" s="23" customFormat="1" ht="16.5" thickBot="1">
      <c r="C24" s="27"/>
      <c r="D24" s="27"/>
      <c r="E24" s="27"/>
      <c r="F24" s="27"/>
      <c r="G24" s="31"/>
      <c r="H24" s="31"/>
      <c r="I24" s="31"/>
      <c r="J24" s="31"/>
      <c r="K24" s="429" t="s">
        <v>33</v>
      </c>
      <c r="L24" s="430"/>
      <c r="M24" s="430"/>
      <c r="N24" s="431"/>
      <c r="O24" s="37" t="s">
        <v>34</v>
      </c>
      <c r="P24" s="38"/>
      <c r="Q24" s="39" t="s">
        <v>35</v>
      </c>
      <c r="R24" s="40"/>
    </row>
    <row r="25" spans="3:19" s="23" customFormat="1" ht="15.75">
      <c r="C25" s="27"/>
      <c r="D25" s="27"/>
      <c r="E25" s="27"/>
      <c r="F25" s="27"/>
      <c r="G25" s="31"/>
      <c r="H25" s="31"/>
      <c r="I25" s="31"/>
      <c r="J25" s="31"/>
      <c r="K25" s="432" t="s">
        <v>36</v>
      </c>
      <c r="L25" s="433"/>
      <c r="M25" s="433"/>
      <c r="N25" s="434"/>
      <c r="O25" s="41"/>
      <c r="P25" s="41"/>
      <c r="Q25" s="41"/>
      <c r="R25" s="41"/>
      <c r="S25" s="41"/>
    </row>
    <row r="26" spans="3:19" s="23" customFormat="1" ht="15.75">
      <c r="C26" s="27"/>
      <c r="D26" s="27"/>
      <c r="E26" s="27"/>
      <c r="F26" s="27"/>
      <c r="G26" s="31"/>
      <c r="H26" s="31"/>
      <c r="I26" s="31"/>
      <c r="J26" s="31"/>
      <c r="K26" s="422" t="s">
        <v>37</v>
      </c>
      <c r="L26" s="423"/>
      <c r="M26" s="423"/>
      <c r="N26" s="424"/>
      <c r="O26" s="41"/>
      <c r="P26" s="41"/>
      <c r="Q26" s="41"/>
      <c r="R26" s="41"/>
      <c r="S26" s="41"/>
    </row>
    <row r="27" spans="3:19" s="23" customFormat="1" ht="15.75">
      <c r="C27" s="27"/>
      <c r="D27" s="27"/>
      <c r="E27" s="27"/>
      <c r="F27" s="27"/>
      <c r="G27" s="31"/>
      <c r="H27" s="31"/>
      <c r="I27" s="31"/>
      <c r="J27" s="31"/>
      <c r="K27" s="42" t="s">
        <v>38</v>
      </c>
      <c r="L27" s="43" t="s">
        <v>39</v>
      </c>
      <c r="M27" s="43" t="s">
        <v>40</v>
      </c>
      <c r="N27" s="44" t="s">
        <v>41</v>
      </c>
      <c r="O27" s="41"/>
      <c r="P27" s="41"/>
      <c r="Q27" s="41"/>
      <c r="R27" s="41"/>
      <c r="S27" s="41"/>
    </row>
    <row r="28" spans="3:19" s="23" customFormat="1" ht="15.75">
      <c r="C28" s="27"/>
      <c r="D28" s="27"/>
      <c r="F28" s="27"/>
      <c r="G28" s="31"/>
      <c r="H28" s="31"/>
      <c r="I28" s="31"/>
      <c r="J28" s="31"/>
      <c r="K28" s="45" t="s">
        <v>42</v>
      </c>
      <c r="L28" s="46">
        <v>0.3125</v>
      </c>
      <c r="M28" s="47">
        <v>0.6875</v>
      </c>
      <c r="N28" s="48"/>
      <c r="O28" s="41"/>
      <c r="P28" s="41"/>
      <c r="Q28" s="41"/>
      <c r="R28" s="41"/>
      <c r="S28" s="41"/>
    </row>
    <row r="29" spans="3:19" s="23" customFormat="1" ht="15.75">
      <c r="C29" s="27"/>
      <c r="D29" s="27"/>
      <c r="E29" s="27"/>
      <c r="F29" s="27"/>
      <c r="G29" s="31"/>
      <c r="H29" s="31"/>
      <c r="I29" s="31"/>
      <c r="J29" s="31"/>
      <c r="K29" s="45" t="s">
        <v>43</v>
      </c>
      <c r="L29" s="46">
        <v>0.33333333333333331</v>
      </c>
      <c r="M29" s="46">
        <v>0.70833333333333337</v>
      </c>
      <c r="N29" s="48"/>
      <c r="O29" s="41"/>
      <c r="P29" s="41"/>
      <c r="Q29" s="41"/>
      <c r="R29" s="41"/>
      <c r="S29" s="41"/>
    </row>
    <row r="30" spans="3:19" s="23" customFormat="1" ht="16.5" thickBot="1">
      <c r="C30" s="27"/>
      <c r="D30" s="27"/>
      <c r="E30" s="27"/>
      <c r="F30" s="27"/>
      <c r="G30" s="31"/>
      <c r="H30" s="31"/>
      <c r="I30" s="31"/>
      <c r="J30" s="31"/>
      <c r="K30" s="49" t="s">
        <v>44</v>
      </c>
      <c r="L30" s="50">
        <v>0.35416666666666669</v>
      </c>
      <c r="M30" s="50">
        <v>0.72916666666666663</v>
      </c>
      <c r="N30" s="51"/>
      <c r="O30" s="41"/>
      <c r="P30" s="41"/>
      <c r="Q30" s="41"/>
      <c r="R30" s="41"/>
      <c r="S30" s="41"/>
    </row>
    <row r="31" spans="3:19" s="142" customFormat="1" ht="21" thickBot="1">
      <c r="C31" s="144"/>
      <c r="D31" s="144"/>
      <c r="E31" s="144"/>
      <c r="F31" s="144"/>
      <c r="G31" s="145"/>
      <c r="H31" s="145"/>
      <c r="I31" s="145"/>
      <c r="J31" s="145"/>
      <c r="K31" s="146"/>
      <c r="L31" s="146"/>
      <c r="M31" s="146"/>
      <c r="N31" s="146"/>
      <c r="O31" s="147"/>
      <c r="P31" s="147"/>
      <c r="Q31" s="147"/>
      <c r="R31" s="147"/>
      <c r="S31" s="147"/>
    </row>
    <row r="32" spans="3:19" s="142" customFormat="1" ht="33" customHeight="1">
      <c r="C32" s="144"/>
      <c r="D32" s="144"/>
      <c r="E32" s="144"/>
      <c r="F32" s="144"/>
      <c r="G32" s="145"/>
      <c r="H32" s="145"/>
      <c r="I32" s="326" t="s">
        <v>130</v>
      </c>
      <c r="J32" s="327"/>
      <c r="K32" s="328"/>
      <c r="L32" s="148" t="s">
        <v>56</v>
      </c>
      <c r="M32" s="148" t="s">
        <v>57</v>
      </c>
      <c r="N32" s="148" t="s">
        <v>58</v>
      </c>
      <c r="O32" s="148" t="s">
        <v>59</v>
      </c>
      <c r="P32" s="149" t="s">
        <v>60</v>
      </c>
      <c r="Q32" s="147"/>
      <c r="R32" s="147"/>
      <c r="S32" s="147"/>
    </row>
    <row r="33" spans="3:19" s="142" customFormat="1" ht="33" customHeight="1">
      <c r="C33" s="144"/>
      <c r="D33" s="144"/>
      <c r="E33" s="144"/>
      <c r="F33" s="144"/>
      <c r="G33" s="145"/>
      <c r="H33" s="145"/>
      <c r="I33" s="414"/>
      <c r="J33" s="415"/>
      <c r="K33" s="416"/>
      <c r="L33" s="219">
        <f>$P$145</f>
        <v>0</v>
      </c>
      <c r="M33" s="219">
        <f>$Q$145+$R$145</f>
        <v>40</v>
      </c>
      <c r="N33" s="219">
        <f>$S$145</f>
        <v>1.0000000000000018</v>
      </c>
      <c r="O33" s="219">
        <f>$T$145</f>
        <v>0</v>
      </c>
      <c r="P33" s="220">
        <f>$U$145</f>
        <v>0</v>
      </c>
      <c r="Q33" s="147"/>
      <c r="R33" s="147"/>
      <c r="S33" s="147"/>
    </row>
    <row r="34" spans="3:19" s="142" customFormat="1" ht="33" customHeight="1">
      <c r="C34" s="144"/>
      <c r="D34" s="144"/>
      <c r="E34" s="144"/>
      <c r="F34" s="144"/>
      <c r="G34" s="145"/>
      <c r="H34" s="145"/>
      <c r="I34" s="332" t="s">
        <v>129</v>
      </c>
      <c r="J34" s="333"/>
      <c r="K34" s="333"/>
      <c r="L34" s="221">
        <f>$P$146</f>
        <v>1.125</v>
      </c>
      <c r="M34" s="150">
        <f>$Q$146</f>
        <v>1.25</v>
      </c>
      <c r="N34" s="150">
        <f>$S$146</f>
        <v>1.5</v>
      </c>
      <c r="O34" s="150">
        <f>$T$146</f>
        <v>1.75</v>
      </c>
      <c r="P34" s="151">
        <f>$U$146</f>
        <v>2</v>
      </c>
      <c r="Q34" s="147"/>
      <c r="R34" s="147"/>
      <c r="S34" s="147"/>
    </row>
    <row r="35" spans="3:19" s="142" customFormat="1" ht="33" customHeight="1" thickBot="1">
      <c r="C35" s="144"/>
      <c r="D35" s="144"/>
      <c r="E35" s="144"/>
      <c r="F35" s="144"/>
      <c r="G35" s="145"/>
      <c r="H35" s="145"/>
      <c r="I35" s="417" t="s">
        <v>107</v>
      </c>
      <c r="J35" s="418"/>
      <c r="K35" s="418"/>
      <c r="L35" s="222">
        <f>$N$18</f>
        <v>8.9328115015974454</v>
      </c>
      <c r="M35" s="222">
        <f t="shared" ref="M35:P35" si="0">$N$18</f>
        <v>8.9328115015974454</v>
      </c>
      <c r="N35" s="222">
        <f t="shared" si="0"/>
        <v>8.9328115015974454</v>
      </c>
      <c r="O35" s="222">
        <f t="shared" si="0"/>
        <v>8.9328115015974454</v>
      </c>
      <c r="P35" s="223">
        <f t="shared" si="0"/>
        <v>8.9328115015974454</v>
      </c>
      <c r="Q35" s="147"/>
      <c r="R35" s="147"/>
      <c r="S35" s="147"/>
    </row>
    <row r="36" spans="3:19" s="142" customFormat="1" ht="33" customHeight="1" thickBot="1">
      <c r="C36" s="144"/>
      <c r="D36" s="144"/>
      <c r="E36" s="144"/>
      <c r="F36" s="144"/>
      <c r="G36" s="145"/>
      <c r="H36" s="145"/>
      <c r="I36" s="419" t="s">
        <v>108</v>
      </c>
      <c r="J36" s="420"/>
      <c r="K36" s="421"/>
      <c r="L36" s="224">
        <f>$L$33*$L$35*$L$34</f>
        <v>0</v>
      </c>
      <c r="M36" s="224">
        <f>$M$33*$M$35*$M$34</f>
        <v>446.64057507987224</v>
      </c>
      <c r="N36" s="224">
        <f>$N$33*$N$35*$N$34</f>
        <v>13.399217252396191</v>
      </c>
      <c r="O36" s="224">
        <f>$O$33*$O$35*$O$34</f>
        <v>0</v>
      </c>
      <c r="P36" s="225">
        <f>$P$33*$P$35*$P$34</f>
        <v>0</v>
      </c>
      <c r="Q36" s="147"/>
      <c r="R36" s="147"/>
      <c r="S36" s="147"/>
    </row>
    <row r="37" spans="3:19" s="142" customFormat="1" ht="20.25">
      <c r="C37" s="144"/>
      <c r="D37" s="144"/>
      <c r="E37" s="144"/>
      <c r="F37" s="144"/>
      <c r="G37" s="145"/>
      <c r="H37" s="145"/>
      <c r="I37" s="145"/>
      <c r="J37" s="145"/>
      <c r="K37" s="146"/>
      <c r="L37" s="153"/>
      <c r="M37" s="146"/>
      <c r="N37" s="146"/>
      <c r="O37" s="147"/>
      <c r="P37" s="147"/>
      <c r="Q37" s="147"/>
      <c r="R37" s="147"/>
      <c r="S37" s="147"/>
    </row>
    <row r="38" spans="3:19" s="142" customFormat="1" ht="20.25">
      <c r="C38" s="144"/>
      <c r="D38" s="154" t="s">
        <v>103</v>
      </c>
      <c r="E38" s="144"/>
      <c r="F38" s="144"/>
      <c r="G38" s="145"/>
      <c r="H38" s="145"/>
      <c r="I38" s="154"/>
      <c r="J38" s="145"/>
      <c r="K38" s="146"/>
      <c r="L38" s="153"/>
      <c r="M38" s="146"/>
      <c r="N38" s="146"/>
      <c r="O38" s="216"/>
      <c r="P38" s="147"/>
      <c r="Q38" s="216"/>
      <c r="R38" s="147"/>
    </row>
    <row r="39" spans="3:19" s="142" customFormat="1" ht="20.25">
      <c r="C39" s="144"/>
      <c r="D39" s="144"/>
      <c r="E39" s="144"/>
      <c r="F39" s="144"/>
      <c r="G39" s="145"/>
      <c r="H39" s="145"/>
      <c r="I39" s="145"/>
      <c r="J39" s="145"/>
      <c r="K39" s="146"/>
      <c r="L39" s="153"/>
      <c r="M39" s="146"/>
      <c r="N39" s="146"/>
      <c r="O39" s="147"/>
      <c r="P39" s="147"/>
      <c r="Q39" s="147"/>
      <c r="R39" s="147"/>
    </row>
    <row r="40" spans="3:19" s="142" customFormat="1" ht="20.25">
      <c r="C40" s="144"/>
      <c r="D40" s="142" t="s">
        <v>56</v>
      </c>
      <c r="E40" s="144" t="s">
        <v>97</v>
      </c>
      <c r="F40" s="144"/>
      <c r="G40" s="145"/>
      <c r="H40" s="145"/>
      <c r="I40" s="169" t="s">
        <v>128</v>
      </c>
      <c r="J40" s="144"/>
      <c r="K40" s="146"/>
      <c r="L40" s="153"/>
      <c r="M40" s="145"/>
      <c r="N40" s="215"/>
      <c r="O40" s="155">
        <f>$L$36</f>
        <v>0</v>
      </c>
      <c r="P40" s="147"/>
      <c r="Q40" s="217"/>
    </row>
    <row r="41" spans="3:19" s="142" customFormat="1" ht="20.25">
      <c r="C41" s="144"/>
      <c r="E41" s="144"/>
      <c r="F41" s="144"/>
      <c r="G41" s="145"/>
      <c r="H41" s="145"/>
      <c r="I41" s="145"/>
      <c r="J41" s="145"/>
      <c r="K41" s="146"/>
      <c r="L41" s="153"/>
      <c r="M41" s="145"/>
      <c r="O41" s="155"/>
      <c r="P41" s="147"/>
      <c r="Q41" s="147"/>
    </row>
    <row r="42" spans="3:19" s="142" customFormat="1" ht="20.25">
      <c r="C42" s="144"/>
      <c r="D42" s="142" t="s">
        <v>57</v>
      </c>
      <c r="E42" s="144" t="s">
        <v>98</v>
      </c>
      <c r="F42" s="144"/>
      <c r="G42" s="145"/>
      <c r="H42" s="145"/>
      <c r="I42" s="169" t="s">
        <v>128</v>
      </c>
      <c r="J42" s="144"/>
      <c r="K42" s="146"/>
      <c r="L42" s="153"/>
      <c r="M42" s="145"/>
      <c r="O42" s="155">
        <f>$M$36</f>
        <v>446.64057507987224</v>
      </c>
      <c r="P42" s="147"/>
      <c r="Q42" s="217"/>
    </row>
    <row r="43" spans="3:19" s="142" customFormat="1" ht="20.25">
      <c r="C43" s="144"/>
      <c r="E43" s="144" t="s">
        <v>99</v>
      </c>
      <c r="F43" s="144"/>
      <c r="G43" s="145"/>
      <c r="H43" s="145"/>
      <c r="I43" s="145"/>
      <c r="J43" s="145"/>
      <c r="K43" s="146"/>
      <c r="L43" s="153"/>
      <c r="M43" s="145"/>
      <c r="O43" s="155"/>
      <c r="P43" s="147"/>
      <c r="Q43" s="147"/>
    </row>
    <row r="44" spans="3:19" s="142" customFormat="1" ht="20.25">
      <c r="C44" s="144"/>
      <c r="E44" s="144"/>
      <c r="F44" s="144"/>
      <c r="G44" s="145"/>
      <c r="H44" s="145"/>
      <c r="I44" s="145"/>
      <c r="J44" s="145"/>
      <c r="K44" s="146"/>
      <c r="L44" s="153"/>
      <c r="M44" s="145"/>
      <c r="O44" s="155"/>
      <c r="P44" s="147"/>
      <c r="Q44" s="147"/>
    </row>
    <row r="45" spans="3:19" s="142" customFormat="1" ht="20.25">
      <c r="C45" s="144"/>
      <c r="D45" s="142" t="s">
        <v>58</v>
      </c>
      <c r="E45" s="144" t="s">
        <v>100</v>
      </c>
      <c r="F45" s="144"/>
      <c r="G45" s="145"/>
      <c r="H45" s="145"/>
      <c r="I45" s="169" t="s">
        <v>128</v>
      </c>
      <c r="J45" s="144"/>
      <c r="K45" s="146"/>
      <c r="L45" s="153"/>
      <c r="M45" s="145"/>
      <c r="O45" s="155">
        <f>$N$36</f>
        <v>13.399217252396191</v>
      </c>
      <c r="P45" s="147"/>
      <c r="Q45" s="218"/>
    </row>
    <row r="46" spans="3:19" s="142" customFormat="1" ht="20.25">
      <c r="C46" s="144"/>
      <c r="E46" s="144"/>
      <c r="F46" s="144"/>
      <c r="G46" s="145"/>
      <c r="H46" s="145"/>
      <c r="I46" s="145"/>
      <c r="J46" s="145"/>
      <c r="K46" s="146"/>
      <c r="L46" s="146"/>
      <c r="M46" s="145"/>
      <c r="O46" s="155"/>
      <c r="P46" s="147"/>
      <c r="Q46" s="147"/>
    </row>
    <row r="47" spans="3:19" s="142" customFormat="1" ht="20.25">
      <c r="C47" s="144"/>
      <c r="D47" s="142" t="s">
        <v>59</v>
      </c>
      <c r="E47" s="144" t="s">
        <v>101</v>
      </c>
      <c r="F47" s="144"/>
      <c r="G47" s="145"/>
      <c r="H47" s="145"/>
      <c r="I47" s="169" t="s">
        <v>128</v>
      </c>
      <c r="J47" s="144"/>
      <c r="K47" s="146"/>
      <c r="L47" s="146"/>
      <c r="M47" s="145"/>
      <c r="O47" s="155">
        <f>$O$36</f>
        <v>0</v>
      </c>
      <c r="P47" s="147"/>
      <c r="Q47" s="217"/>
    </row>
    <row r="48" spans="3:19" s="142" customFormat="1" ht="20.25">
      <c r="C48" s="144"/>
      <c r="E48" s="144"/>
      <c r="F48" s="144"/>
      <c r="G48" s="145"/>
      <c r="H48" s="145"/>
      <c r="I48" s="145"/>
      <c r="J48" s="145"/>
      <c r="K48" s="146"/>
      <c r="L48" s="146"/>
      <c r="M48" s="145"/>
      <c r="O48" s="155"/>
      <c r="P48" s="147"/>
      <c r="Q48" s="147"/>
    </row>
    <row r="49" spans="3:22" s="142" customFormat="1" ht="20.25">
      <c r="C49" s="144"/>
      <c r="D49" s="142" t="s">
        <v>60</v>
      </c>
      <c r="E49" s="144" t="s">
        <v>102</v>
      </c>
      <c r="F49" s="144"/>
      <c r="G49" s="145"/>
      <c r="H49" s="145"/>
      <c r="I49" s="169" t="s">
        <v>128</v>
      </c>
      <c r="J49" s="144"/>
      <c r="K49" s="146"/>
      <c r="L49" s="146"/>
      <c r="M49" s="145"/>
      <c r="O49" s="155">
        <f>$P$36</f>
        <v>0</v>
      </c>
      <c r="P49" s="147"/>
      <c r="Q49" s="217"/>
    </row>
    <row r="50" spans="3:22" s="142" customFormat="1" ht="20.25">
      <c r="C50" s="144"/>
      <c r="E50" s="144"/>
      <c r="F50" s="144"/>
      <c r="G50" s="145"/>
      <c r="H50" s="145"/>
      <c r="I50" s="145"/>
      <c r="J50" s="144"/>
      <c r="K50" s="146"/>
      <c r="L50" s="146"/>
      <c r="M50" s="145"/>
      <c r="O50" s="155"/>
      <c r="P50" s="147"/>
      <c r="Q50" s="147"/>
    </row>
    <row r="51" spans="3:22" s="142" customFormat="1" ht="21" thickBot="1">
      <c r="C51" s="144"/>
      <c r="D51" s="144"/>
      <c r="E51" s="144"/>
      <c r="F51" s="144"/>
      <c r="G51" s="145"/>
      <c r="H51" s="145"/>
      <c r="I51" s="145"/>
      <c r="J51" s="145"/>
      <c r="K51" s="146"/>
      <c r="L51" s="146"/>
      <c r="M51" s="145"/>
      <c r="O51" s="156">
        <f>SUM(O40:O49)</f>
        <v>460.03979233226841</v>
      </c>
      <c r="P51" s="147"/>
      <c r="Q51" s="147"/>
    </row>
    <row r="52" spans="3:22" s="142" customFormat="1" ht="21" thickTop="1">
      <c r="C52" s="144"/>
      <c r="D52" s="144"/>
      <c r="E52" s="144"/>
      <c r="F52" s="144"/>
      <c r="G52" s="145"/>
      <c r="H52" s="145"/>
      <c r="I52" s="145"/>
      <c r="J52" s="145"/>
      <c r="K52" s="146"/>
      <c r="L52" s="146"/>
      <c r="M52" s="146"/>
      <c r="N52" s="146"/>
      <c r="O52" s="147"/>
      <c r="P52" s="147"/>
      <c r="Q52" s="147"/>
      <c r="R52" s="147"/>
      <c r="S52" s="147"/>
    </row>
    <row r="53" spans="3:22" s="142" customFormat="1" ht="22.5" customHeight="1">
      <c r="C53" s="387" t="s">
        <v>46</v>
      </c>
      <c r="D53" s="388"/>
      <c r="E53" s="157"/>
      <c r="F53" s="393" t="s">
        <v>122</v>
      </c>
      <c r="G53" s="394"/>
      <c r="H53" s="394"/>
      <c r="I53" s="394"/>
      <c r="J53" s="395"/>
      <c r="K53" s="373" t="s">
        <v>48</v>
      </c>
      <c r="L53" s="402"/>
      <c r="M53" s="402"/>
      <c r="N53" s="402"/>
      <c r="O53" s="374"/>
      <c r="P53" s="404" t="s">
        <v>49</v>
      </c>
      <c r="Q53" s="405"/>
      <c r="R53" s="373" t="s">
        <v>50</v>
      </c>
      <c r="S53" s="374"/>
      <c r="T53" s="373" t="s">
        <v>51</v>
      </c>
      <c r="U53" s="374"/>
    </row>
    <row r="54" spans="3:22" s="142" customFormat="1" ht="22.5" customHeight="1">
      <c r="C54" s="389"/>
      <c r="D54" s="390"/>
      <c r="E54" s="158" t="s">
        <v>52</v>
      </c>
      <c r="F54" s="396"/>
      <c r="G54" s="397"/>
      <c r="H54" s="397"/>
      <c r="I54" s="397"/>
      <c r="J54" s="398"/>
      <c r="K54" s="375"/>
      <c r="L54" s="403"/>
      <c r="M54" s="403"/>
      <c r="N54" s="403"/>
      <c r="O54" s="376"/>
      <c r="P54" s="386"/>
      <c r="Q54" s="406"/>
      <c r="R54" s="375"/>
      <c r="S54" s="376"/>
      <c r="T54" s="375"/>
      <c r="U54" s="376"/>
    </row>
    <row r="55" spans="3:22" s="142" customFormat="1" ht="24.75" customHeight="1">
      <c r="C55" s="389"/>
      <c r="D55" s="390"/>
      <c r="E55" s="158" t="s">
        <v>53</v>
      </c>
      <c r="F55" s="396"/>
      <c r="G55" s="397"/>
      <c r="H55" s="397"/>
      <c r="I55" s="397"/>
      <c r="J55" s="398"/>
      <c r="K55" s="377" t="s">
        <v>38</v>
      </c>
      <c r="L55" s="378"/>
      <c r="M55" s="379" t="s">
        <v>93</v>
      </c>
      <c r="N55" s="379" t="s">
        <v>94</v>
      </c>
      <c r="O55" s="381" t="s">
        <v>95</v>
      </c>
      <c r="P55" s="159" t="s">
        <v>56</v>
      </c>
      <c r="Q55" s="160" t="s">
        <v>57</v>
      </c>
      <c r="R55" s="161" t="s">
        <v>58</v>
      </c>
      <c r="S55" s="161" t="s">
        <v>59</v>
      </c>
      <c r="T55" s="161" t="s">
        <v>60</v>
      </c>
      <c r="U55" s="161" t="s">
        <v>61</v>
      </c>
    </row>
    <row r="56" spans="3:22" s="142" customFormat="1" ht="24.75" customHeight="1">
      <c r="C56" s="391"/>
      <c r="D56" s="392"/>
      <c r="E56" s="162"/>
      <c r="F56" s="399"/>
      <c r="G56" s="400"/>
      <c r="H56" s="400"/>
      <c r="I56" s="400"/>
      <c r="J56" s="401"/>
      <c r="K56" s="163" t="s">
        <v>62</v>
      </c>
      <c r="L56" s="163" t="s">
        <v>63</v>
      </c>
      <c r="M56" s="380"/>
      <c r="N56" s="380"/>
      <c r="O56" s="382"/>
      <c r="P56" s="164" t="s">
        <v>64</v>
      </c>
      <c r="Q56" s="163" t="s">
        <v>45</v>
      </c>
      <c r="R56" s="163" t="s">
        <v>64</v>
      </c>
      <c r="S56" s="163" t="s">
        <v>45</v>
      </c>
      <c r="T56" s="163" t="s">
        <v>64</v>
      </c>
      <c r="U56" s="163" t="s">
        <v>45</v>
      </c>
    </row>
    <row r="57" spans="3:22" s="143" customFormat="1" ht="72" customHeight="1">
      <c r="C57" s="407"/>
      <c r="D57" s="407"/>
      <c r="E57" s="206"/>
      <c r="F57" s="408"/>
      <c r="G57" s="409"/>
      <c r="H57" s="409"/>
      <c r="I57" s="409"/>
      <c r="J57" s="410"/>
      <c r="K57" s="207"/>
      <c r="L57" s="207"/>
      <c r="M57" s="208">
        <f>L57-K57</f>
        <v>0</v>
      </c>
      <c r="N57" s="207"/>
      <c r="O57" s="208">
        <f>M57-N57</f>
        <v>0</v>
      </c>
      <c r="P57" s="209">
        <f>IF(E57=$P$55,O57,0)</f>
        <v>0</v>
      </c>
      <c r="Q57" s="209">
        <f>IF(E57=$Q$55,O57,0)</f>
        <v>0</v>
      </c>
      <c r="R57" s="209">
        <f>IF(E57=$R$55,O57,0)</f>
        <v>0</v>
      </c>
      <c r="S57" s="209">
        <f>IF(E57=$S$55,O57,0)</f>
        <v>0</v>
      </c>
      <c r="T57" s="209">
        <f>IF(E57=$T$55,O57,0)</f>
        <v>0</v>
      </c>
      <c r="U57" s="209">
        <f>IF(E57=$U$55,O57,0)</f>
        <v>0</v>
      </c>
      <c r="V57" s="195"/>
    </row>
    <row r="58" spans="3:22" s="143" customFormat="1" ht="72" customHeight="1">
      <c r="C58" s="407">
        <v>44624</v>
      </c>
      <c r="D58" s="407"/>
      <c r="E58" s="206" t="s">
        <v>58</v>
      </c>
      <c r="F58" s="408" t="s">
        <v>120</v>
      </c>
      <c r="G58" s="409"/>
      <c r="H58" s="409"/>
      <c r="I58" s="409"/>
      <c r="J58" s="410"/>
      <c r="K58" s="207">
        <v>0.33333333333333331</v>
      </c>
      <c r="L58" s="207">
        <v>0.91666666666666663</v>
      </c>
      <c r="M58" s="208">
        <f t="shared" ref="M58:M62" si="1">L58-K58</f>
        <v>0.58333333333333326</v>
      </c>
      <c r="N58" s="207">
        <v>8.3333333333333329E-2</v>
      </c>
      <c r="O58" s="208">
        <f t="shared" ref="O58:O62" si="2">M58-N58</f>
        <v>0.49999999999999994</v>
      </c>
      <c r="P58" s="209">
        <f t="shared" ref="P58:P62" si="3">IF(E58=$P$55,O58,0)</f>
        <v>0</v>
      </c>
      <c r="Q58" s="209">
        <f t="shared" ref="Q58:Q62" si="4">IF(E58=$Q$55,O58,0)</f>
        <v>0</v>
      </c>
      <c r="R58" s="209">
        <f t="shared" ref="R58:R62" si="5">IF(E58=$R$55,O58,0)</f>
        <v>0.49999999999999994</v>
      </c>
      <c r="S58" s="209">
        <f t="shared" ref="S58:S62" si="6">IF(E58=$S$55,O58,0)</f>
        <v>0</v>
      </c>
      <c r="T58" s="209">
        <f t="shared" ref="T58:T62" si="7">IF(E58=$T$55,O58,0)</f>
        <v>0</v>
      </c>
      <c r="U58" s="209">
        <f t="shared" ref="U58:U62" si="8">IF(E58=$U$55,O58,0)</f>
        <v>0</v>
      </c>
      <c r="V58" s="195"/>
    </row>
    <row r="59" spans="3:22" s="143" customFormat="1" ht="72" customHeight="1">
      <c r="C59" s="407">
        <v>44624</v>
      </c>
      <c r="D59" s="407"/>
      <c r="E59" s="206" t="s">
        <v>59</v>
      </c>
      <c r="F59" s="408" t="s">
        <v>120</v>
      </c>
      <c r="G59" s="409"/>
      <c r="H59" s="409"/>
      <c r="I59" s="409"/>
      <c r="J59" s="410"/>
      <c r="K59" s="207">
        <v>0.91666666666666663</v>
      </c>
      <c r="L59" s="207">
        <v>0.95833333333333337</v>
      </c>
      <c r="M59" s="208">
        <f t="shared" si="1"/>
        <v>4.1666666666666741E-2</v>
      </c>
      <c r="N59" s="207"/>
      <c r="O59" s="208">
        <f t="shared" si="2"/>
        <v>4.1666666666666741E-2</v>
      </c>
      <c r="P59" s="209">
        <f t="shared" si="3"/>
        <v>0</v>
      </c>
      <c r="Q59" s="209">
        <f t="shared" si="4"/>
        <v>0</v>
      </c>
      <c r="R59" s="209">
        <f t="shared" si="5"/>
        <v>0</v>
      </c>
      <c r="S59" s="209">
        <f t="shared" si="6"/>
        <v>4.1666666666666741E-2</v>
      </c>
      <c r="T59" s="209">
        <f t="shared" si="7"/>
        <v>0</v>
      </c>
      <c r="U59" s="209">
        <f t="shared" si="8"/>
        <v>0</v>
      </c>
      <c r="V59" s="195"/>
    </row>
    <row r="60" spans="3:22" s="143" customFormat="1" ht="72" customHeight="1">
      <c r="C60" s="407">
        <v>44625</v>
      </c>
      <c r="D60" s="407"/>
      <c r="E60" s="206" t="s">
        <v>58</v>
      </c>
      <c r="F60" s="408" t="s">
        <v>120</v>
      </c>
      <c r="G60" s="409"/>
      <c r="H60" s="409"/>
      <c r="I60" s="409"/>
      <c r="J60" s="410"/>
      <c r="K60" s="207"/>
      <c r="L60" s="207"/>
      <c r="M60" s="208">
        <f t="shared" si="1"/>
        <v>0</v>
      </c>
      <c r="N60" s="207"/>
      <c r="O60" s="208">
        <f t="shared" si="2"/>
        <v>0</v>
      </c>
      <c r="P60" s="209">
        <f t="shared" si="3"/>
        <v>0</v>
      </c>
      <c r="Q60" s="209">
        <f t="shared" si="4"/>
        <v>0</v>
      </c>
      <c r="R60" s="209">
        <f t="shared" si="5"/>
        <v>0</v>
      </c>
      <c r="S60" s="209">
        <f t="shared" si="6"/>
        <v>0</v>
      </c>
      <c r="T60" s="209">
        <f t="shared" si="7"/>
        <v>0</v>
      </c>
      <c r="U60" s="209">
        <f t="shared" si="8"/>
        <v>0</v>
      </c>
      <c r="V60" s="195"/>
    </row>
    <row r="61" spans="3:22" s="143" customFormat="1" ht="72" customHeight="1">
      <c r="C61" s="407"/>
      <c r="D61" s="407"/>
      <c r="E61" s="206"/>
      <c r="F61" s="408"/>
      <c r="G61" s="409"/>
      <c r="H61" s="409"/>
      <c r="I61" s="409"/>
      <c r="J61" s="410"/>
      <c r="K61" s="207"/>
      <c r="L61" s="207"/>
      <c r="M61" s="208">
        <f t="shared" si="1"/>
        <v>0</v>
      </c>
      <c r="N61" s="207"/>
      <c r="O61" s="208">
        <f t="shared" si="2"/>
        <v>0</v>
      </c>
      <c r="P61" s="209">
        <f t="shared" si="3"/>
        <v>0</v>
      </c>
      <c r="Q61" s="209">
        <f t="shared" si="4"/>
        <v>0</v>
      </c>
      <c r="R61" s="209">
        <f t="shared" si="5"/>
        <v>0</v>
      </c>
      <c r="S61" s="209">
        <f t="shared" si="6"/>
        <v>0</v>
      </c>
      <c r="T61" s="209">
        <f t="shared" si="7"/>
        <v>0</v>
      </c>
      <c r="U61" s="209">
        <f t="shared" si="8"/>
        <v>0</v>
      </c>
      <c r="V61" s="195"/>
    </row>
    <row r="62" spans="3:22" s="143" customFormat="1" ht="72" customHeight="1">
      <c r="C62" s="407"/>
      <c r="D62" s="407"/>
      <c r="E62" s="206"/>
      <c r="F62" s="411"/>
      <c r="G62" s="412"/>
      <c r="H62" s="412"/>
      <c r="I62" s="412"/>
      <c r="J62" s="413"/>
      <c r="K62" s="207"/>
      <c r="L62" s="207"/>
      <c r="M62" s="208">
        <f t="shared" si="1"/>
        <v>0</v>
      </c>
      <c r="N62" s="207"/>
      <c r="O62" s="208">
        <f t="shared" si="2"/>
        <v>0</v>
      </c>
      <c r="P62" s="209">
        <f t="shared" si="3"/>
        <v>0</v>
      </c>
      <c r="Q62" s="209">
        <f t="shared" si="4"/>
        <v>0</v>
      </c>
      <c r="R62" s="209">
        <f t="shared" si="5"/>
        <v>0</v>
      </c>
      <c r="S62" s="209">
        <f t="shared" si="6"/>
        <v>0</v>
      </c>
      <c r="T62" s="209">
        <f t="shared" si="7"/>
        <v>0</v>
      </c>
      <c r="U62" s="209">
        <f t="shared" si="8"/>
        <v>0</v>
      </c>
      <c r="V62" s="195"/>
    </row>
    <row r="63" spans="3:22" s="199" customFormat="1" ht="40.5" customHeight="1">
      <c r="C63" s="196"/>
      <c r="D63" s="196"/>
      <c r="E63" s="196"/>
      <c r="F63" s="196"/>
      <c r="G63" s="196"/>
      <c r="H63" s="196"/>
      <c r="I63" s="196"/>
      <c r="J63" s="196"/>
      <c r="K63" s="383" t="s">
        <v>66</v>
      </c>
      <c r="L63" s="385"/>
      <c r="M63" s="197">
        <f>SUM(M57:M62)</f>
        <v>0.625</v>
      </c>
      <c r="N63" s="197">
        <f>SUM(N57:N62)</f>
        <v>8.3333333333333329E-2</v>
      </c>
      <c r="O63" s="197">
        <f>SUM(O57:O62)</f>
        <v>0.54166666666666674</v>
      </c>
      <c r="P63" s="197">
        <f>SUM($P$57:$P$62)</f>
        <v>0</v>
      </c>
      <c r="Q63" s="197">
        <f>SUM($Q$57:$Q$62)</f>
        <v>0</v>
      </c>
      <c r="R63" s="197">
        <f>SUM($R$57:$R$62)</f>
        <v>0.49999999999999994</v>
      </c>
      <c r="S63" s="197">
        <f>SUM($S$57:$S$62)</f>
        <v>4.1666666666666741E-2</v>
      </c>
      <c r="T63" s="197">
        <f>SUM($T$57:$T$62)</f>
        <v>0</v>
      </c>
      <c r="U63" s="197">
        <f>SUM($U$57:$U$62)</f>
        <v>0</v>
      </c>
      <c r="V63" s="198"/>
    </row>
    <row r="64" spans="3:22" s="199" customFormat="1" ht="11.25" customHeight="1">
      <c r="C64" s="196"/>
      <c r="D64" s="196"/>
      <c r="E64" s="196"/>
      <c r="F64" s="196"/>
      <c r="G64" s="196"/>
      <c r="H64" s="196"/>
      <c r="I64" s="196"/>
      <c r="J64" s="196"/>
      <c r="K64" s="228"/>
      <c r="L64" s="228"/>
      <c r="M64" s="229"/>
      <c r="N64" s="229"/>
      <c r="O64" s="229"/>
      <c r="P64" s="229"/>
      <c r="Q64" s="229"/>
      <c r="R64" s="229"/>
      <c r="S64" s="229"/>
      <c r="T64" s="229"/>
      <c r="U64" s="229"/>
      <c r="V64" s="198"/>
    </row>
    <row r="65" spans="3:22" s="199" customFormat="1" ht="24.75" customHeight="1">
      <c r="C65" s="387" t="s">
        <v>46</v>
      </c>
      <c r="D65" s="388"/>
      <c r="E65" s="157"/>
      <c r="F65" s="373" t="s">
        <v>121</v>
      </c>
      <c r="G65" s="402"/>
      <c r="H65" s="402"/>
      <c r="I65" s="402"/>
      <c r="J65" s="374"/>
      <c r="K65" s="373" t="s">
        <v>48</v>
      </c>
      <c r="L65" s="402"/>
      <c r="M65" s="402"/>
      <c r="N65" s="402"/>
      <c r="O65" s="374"/>
      <c r="P65" s="404" t="s">
        <v>49</v>
      </c>
      <c r="Q65" s="405"/>
      <c r="R65" s="373" t="s">
        <v>50</v>
      </c>
      <c r="S65" s="374"/>
      <c r="T65" s="373" t="s">
        <v>51</v>
      </c>
      <c r="U65" s="374"/>
      <c r="V65" s="198"/>
    </row>
    <row r="66" spans="3:22" s="199" customFormat="1" ht="24.75" customHeight="1">
      <c r="C66" s="389"/>
      <c r="D66" s="390"/>
      <c r="E66" s="158" t="s">
        <v>52</v>
      </c>
      <c r="F66" s="442"/>
      <c r="G66" s="443"/>
      <c r="H66" s="443"/>
      <c r="I66" s="443"/>
      <c r="J66" s="444"/>
      <c r="K66" s="375"/>
      <c r="L66" s="403"/>
      <c r="M66" s="403"/>
      <c r="N66" s="403"/>
      <c r="O66" s="376"/>
      <c r="P66" s="386"/>
      <c r="Q66" s="406"/>
      <c r="R66" s="375"/>
      <c r="S66" s="376"/>
      <c r="T66" s="375"/>
      <c r="U66" s="376"/>
      <c r="V66" s="198"/>
    </row>
    <row r="67" spans="3:22" s="199" customFormat="1" ht="24.75" customHeight="1">
      <c r="C67" s="389"/>
      <c r="D67" s="390"/>
      <c r="E67" s="158" t="s">
        <v>53</v>
      </c>
      <c r="F67" s="442"/>
      <c r="G67" s="443"/>
      <c r="H67" s="443"/>
      <c r="I67" s="443"/>
      <c r="J67" s="444"/>
      <c r="K67" s="377" t="s">
        <v>38</v>
      </c>
      <c r="L67" s="378"/>
      <c r="M67" s="379" t="s">
        <v>93</v>
      </c>
      <c r="N67" s="379" t="s">
        <v>94</v>
      </c>
      <c r="O67" s="381" t="s">
        <v>95</v>
      </c>
      <c r="P67" s="159" t="s">
        <v>56</v>
      </c>
      <c r="Q67" s="160" t="s">
        <v>57</v>
      </c>
      <c r="R67" s="161" t="s">
        <v>58</v>
      </c>
      <c r="S67" s="161" t="s">
        <v>59</v>
      </c>
      <c r="T67" s="161" t="s">
        <v>60</v>
      </c>
      <c r="U67" s="161" t="s">
        <v>61</v>
      </c>
      <c r="V67" s="198"/>
    </row>
    <row r="68" spans="3:22" s="199" customFormat="1" ht="24.75" customHeight="1">
      <c r="C68" s="391"/>
      <c r="D68" s="392"/>
      <c r="E68" s="162"/>
      <c r="F68" s="375"/>
      <c r="G68" s="403"/>
      <c r="H68" s="403"/>
      <c r="I68" s="403"/>
      <c r="J68" s="376"/>
      <c r="K68" s="163" t="s">
        <v>62</v>
      </c>
      <c r="L68" s="163" t="s">
        <v>63</v>
      </c>
      <c r="M68" s="380"/>
      <c r="N68" s="380"/>
      <c r="O68" s="382"/>
      <c r="P68" s="164" t="s">
        <v>64</v>
      </c>
      <c r="Q68" s="163" t="s">
        <v>45</v>
      </c>
      <c r="R68" s="163" t="s">
        <v>64</v>
      </c>
      <c r="S68" s="163" t="s">
        <v>45</v>
      </c>
      <c r="T68" s="163" t="s">
        <v>64</v>
      </c>
      <c r="U68" s="163" t="s">
        <v>45</v>
      </c>
      <c r="V68" s="198"/>
    </row>
    <row r="69" spans="3:22" s="199" customFormat="1" ht="32.25" customHeight="1">
      <c r="C69" s="383" t="s">
        <v>67</v>
      </c>
      <c r="D69" s="384"/>
      <c r="E69" s="384"/>
      <c r="F69" s="384"/>
      <c r="G69" s="384"/>
      <c r="H69" s="384"/>
      <c r="I69" s="384"/>
      <c r="J69" s="384"/>
      <c r="K69" s="384"/>
      <c r="L69" s="384"/>
      <c r="M69" s="384"/>
      <c r="N69" s="384"/>
      <c r="O69" s="385"/>
      <c r="P69" s="200">
        <f>$P$63</f>
        <v>0</v>
      </c>
      <c r="Q69" s="200">
        <f>$Q$63</f>
        <v>0</v>
      </c>
      <c r="R69" s="200">
        <f>$R$63</f>
        <v>0.49999999999999994</v>
      </c>
      <c r="S69" s="200">
        <f>$S$63</f>
        <v>4.1666666666666741E-2</v>
      </c>
      <c r="T69" s="200">
        <f>$T$63</f>
        <v>0</v>
      </c>
      <c r="U69" s="200">
        <f>$U$63</f>
        <v>0</v>
      </c>
      <c r="V69" s="198"/>
    </row>
    <row r="70" spans="3:22" s="143" customFormat="1" ht="72" customHeight="1">
      <c r="C70" s="407"/>
      <c r="D70" s="407"/>
      <c r="E70" s="206"/>
      <c r="F70" s="408"/>
      <c r="G70" s="409"/>
      <c r="H70" s="409"/>
      <c r="I70" s="409"/>
      <c r="J70" s="410"/>
      <c r="K70" s="207"/>
      <c r="L70" s="207"/>
      <c r="M70" s="208">
        <f>L70-K70</f>
        <v>0</v>
      </c>
      <c r="N70" s="207"/>
      <c r="O70" s="208">
        <f>M70-N70</f>
        <v>0</v>
      </c>
      <c r="P70" s="209">
        <f>IF(E70=$P$55,O70,0)</f>
        <v>0</v>
      </c>
      <c r="Q70" s="209">
        <f>IF(E70=$Q$55,O70,0)</f>
        <v>0</v>
      </c>
      <c r="R70" s="209">
        <f>IF(E70=$R$55,O70,0)</f>
        <v>0</v>
      </c>
      <c r="S70" s="209">
        <f>IF(E70=$S$55,O70,0)</f>
        <v>0</v>
      </c>
      <c r="T70" s="209">
        <f>IF(E70=$T$55,O70,0)</f>
        <v>0</v>
      </c>
      <c r="U70" s="209">
        <f>IF(E70=$U$55,O70,0)</f>
        <v>0</v>
      </c>
      <c r="V70" s="195"/>
    </row>
    <row r="71" spans="3:22" s="143" customFormat="1" ht="72" customHeight="1">
      <c r="C71" s="407"/>
      <c r="D71" s="407"/>
      <c r="E71" s="206"/>
      <c r="F71" s="408"/>
      <c r="G71" s="409"/>
      <c r="H71" s="409"/>
      <c r="I71" s="409"/>
      <c r="J71" s="410"/>
      <c r="K71" s="207"/>
      <c r="L71" s="207"/>
      <c r="M71" s="208">
        <f t="shared" ref="M71:M88" si="9">L71-K71</f>
        <v>0</v>
      </c>
      <c r="N71" s="207"/>
      <c r="O71" s="208">
        <f t="shared" ref="O71:O88" si="10">M71-N71</f>
        <v>0</v>
      </c>
      <c r="P71" s="209">
        <f t="shared" ref="P71:P83" si="11">IF(E71=$P$55,O71,0)</f>
        <v>0</v>
      </c>
      <c r="Q71" s="209">
        <f t="shared" ref="Q71:Q83" si="12">IF(E71=$Q$55,O71,0)</f>
        <v>0</v>
      </c>
      <c r="R71" s="209">
        <f t="shared" ref="R71:R83" si="13">IF(E71=$R$55,O71,0)</f>
        <v>0</v>
      </c>
      <c r="S71" s="209">
        <f t="shared" ref="S71:S83" si="14">IF(E71=$S$55,O71,0)</f>
        <v>0</v>
      </c>
      <c r="T71" s="209">
        <f t="shared" ref="T71:T83" si="15">IF(E71=$T$55,O71,0)</f>
        <v>0</v>
      </c>
      <c r="U71" s="209">
        <f t="shared" ref="U71:U83" si="16">IF(E71=$U$55,O71,0)</f>
        <v>0</v>
      </c>
      <c r="V71" s="195"/>
    </row>
    <row r="72" spans="3:22" s="143" customFormat="1" ht="72" customHeight="1">
      <c r="C72" s="407">
        <v>44624</v>
      </c>
      <c r="D72" s="407"/>
      <c r="E72" s="206" t="s">
        <v>58</v>
      </c>
      <c r="F72" s="408" t="s">
        <v>120</v>
      </c>
      <c r="G72" s="409"/>
      <c r="H72" s="409"/>
      <c r="I72" s="409"/>
      <c r="J72" s="410"/>
      <c r="K72" s="207">
        <v>0.33333333333333331</v>
      </c>
      <c r="L72" s="207">
        <v>0.91666666666666663</v>
      </c>
      <c r="M72" s="208">
        <f t="shared" si="9"/>
        <v>0.58333333333333326</v>
      </c>
      <c r="N72" s="207"/>
      <c r="O72" s="208">
        <f t="shared" si="10"/>
        <v>0.58333333333333326</v>
      </c>
      <c r="P72" s="209">
        <f t="shared" si="11"/>
        <v>0</v>
      </c>
      <c r="Q72" s="209">
        <f t="shared" si="12"/>
        <v>0</v>
      </c>
      <c r="R72" s="209">
        <f t="shared" si="13"/>
        <v>0.58333333333333326</v>
      </c>
      <c r="S72" s="209">
        <f t="shared" si="14"/>
        <v>0</v>
      </c>
      <c r="T72" s="209">
        <f t="shared" si="15"/>
        <v>0</v>
      </c>
      <c r="U72" s="209">
        <f t="shared" si="16"/>
        <v>0</v>
      </c>
      <c r="V72" s="195"/>
    </row>
    <row r="73" spans="3:22" s="143" customFormat="1" ht="72" customHeight="1">
      <c r="C73" s="407"/>
      <c r="D73" s="407"/>
      <c r="E73" s="206"/>
      <c r="F73" s="408"/>
      <c r="G73" s="409"/>
      <c r="H73" s="409"/>
      <c r="I73" s="409"/>
      <c r="J73" s="410"/>
      <c r="K73" s="207"/>
      <c r="L73" s="207"/>
      <c r="M73" s="208">
        <f t="shared" si="9"/>
        <v>0</v>
      </c>
      <c r="N73" s="207"/>
      <c r="O73" s="208">
        <f t="shared" si="10"/>
        <v>0</v>
      </c>
      <c r="P73" s="209">
        <f t="shared" si="11"/>
        <v>0</v>
      </c>
      <c r="Q73" s="209">
        <f t="shared" si="12"/>
        <v>0</v>
      </c>
      <c r="R73" s="209">
        <f t="shared" si="13"/>
        <v>0</v>
      </c>
      <c r="S73" s="209">
        <f t="shared" si="14"/>
        <v>0</v>
      </c>
      <c r="T73" s="209">
        <f t="shared" si="15"/>
        <v>0</v>
      </c>
      <c r="U73" s="209">
        <f t="shared" si="16"/>
        <v>0</v>
      </c>
      <c r="V73" s="195"/>
    </row>
    <row r="74" spans="3:22" s="143" customFormat="1" ht="72" customHeight="1">
      <c r="C74" s="407"/>
      <c r="D74" s="407"/>
      <c r="E74" s="206"/>
      <c r="F74" s="408"/>
      <c r="G74" s="409"/>
      <c r="H74" s="409"/>
      <c r="I74" s="409"/>
      <c r="J74" s="410"/>
      <c r="K74" s="207"/>
      <c r="L74" s="207"/>
      <c r="M74" s="208">
        <f t="shared" si="9"/>
        <v>0</v>
      </c>
      <c r="N74" s="207"/>
      <c r="O74" s="208">
        <f t="shared" si="10"/>
        <v>0</v>
      </c>
      <c r="P74" s="209">
        <f t="shared" si="11"/>
        <v>0</v>
      </c>
      <c r="Q74" s="209">
        <f t="shared" si="12"/>
        <v>0</v>
      </c>
      <c r="R74" s="209">
        <f t="shared" si="13"/>
        <v>0</v>
      </c>
      <c r="S74" s="209">
        <f t="shared" si="14"/>
        <v>0</v>
      </c>
      <c r="T74" s="209">
        <f t="shared" si="15"/>
        <v>0</v>
      </c>
      <c r="U74" s="209">
        <f t="shared" si="16"/>
        <v>0</v>
      </c>
      <c r="V74" s="195"/>
    </row>
    <row r="75" spans="3:22" s="143" customFormat="1" ht="72" customHeight="1">
      <c r="C75" s="407"/>
      <c r="D75" s="407"/>
      <c r="E75" s="206"/>
      <c r="F75" s="408"/>
      <c r="G75" s="409"/>
      <c r="H75" s="409"/>
      <c r="I75" s="409"/>
      <c r="J75" s="410"/>
      <c r="K75" s="207"/>
      <c r="L75" s="207"/>
      <c r="M75" s="208">
        <f t="shared" si="9"/>
        <v>0</v>
      </c>
      <c r="N75" s="207"/>
      <c r="O75" s="208">
        <f t="shared" si="10"/>
        <v>0</v>
      </c>
      <c r="P75" s="209">
        <f t="shared" si="11"/>
        <v>0</v>
      </c>
      <c r="Q75" s="209">
        <f t="shared" si="12"/>
        <v>0</v>
      </c>
      <c r="R75" s="209">
        <f t="shared" si="13"/>
        <v>0</v>
      </c>
      <c r="S75" s="209">
        <f t="shared" si="14"/>
        <v>0</v>
      </c>
      <c r="T75" s="209">
        <f t="shared" si="15"/>
        <v>0</v>
      </c>
      <c r="U75" s="209">
        <f t="shared" si="16"/>
        <v>0</v>
      </c>
      <c r="V75" s="195"/>
    </row>
    <row r="76" spans="3:22" s="143" customFormat="1" ht="72" customHeight="1">
      <c r="C76" s="407"/>
      <c r="D76" s="407"/>
      <c r="E76" s="206"/>
      <c r="F76" s="408"/>
      <c r="G76" s="409"/>
      <c r="H76" s="409"/>
      <c r="I76" s="409"/>
      <c r="J76" s="410"/>
      <c r="K76" s="207"/>
      <c r="L76" s="207"/>
      <c r="M76" s="208">
        <f t="shared" si="9"/>
        <v>0</v>
      </c>
      <c r="N76" s="207"/>
      <c r="O76" s="208">
        <f t="shared" si="10"/>
        <v>0</v>
      </c>
      <c r="P76" s="209">
        <f t="shared" si="11"/>
        <v>0</v>
      </c>
      <c r="Q76" s="209">
        <f t="shared" si="12"/>
        <v>0</v>
      </c>
      <c r="R76" s="209">
        <f t="shared" si="13"/>
        <v>0</v>
      </c>
      <c r="S76" s="209">
        <f t="shared" si="14"/>
        <v>0</v>
      </c>
      <c r="T76" s="209">
        <f t="shared" si="15"/>
        <v>0</v>
      </c>
      <c r="U76" s="209">
        <f t="shared" si="16"/>
        <v>0</v>
      </c>
      <c r="V76" s="195"/>
    </row>
    <row r="77" spans="3:22" s="143" customFormat="1" ht="72" customHeight="1">
      <c r="C77" s="407"/>
      <c r="D77" s="407"/>
      <c r="E77" s="206"/>
      <c r="F77" s="408"/>
      <c r="G77" s="409"/>
      <c r="H77" s="409"/>
      <c r="I77" s="409"/>
      <c r="J77" s="410"/>
      <c r="K77" s="207"/>
      <c r="L77" s="207"/>
      <c r="M77" s="208">
        <f t="shared" si="9"/>
        <v>0</v>
      </c>
      <c r="N77" s="207"/>
      <c r="O77" s="208">
        <f t="shared" si="10"/>
        <v>0</v>
      </c>
      <c r="P77" s="209">
        <f t="shared" si="11"/>
        <v>0</v>
      </c>
      <c r="Q77" s="209">
        <f t="shared" si="12"/>
        <v>0</v>
      </c>
      <c r="R77" s="209">
        <f t="shared" si="13"/>
        <v>0</v>
      </c>
      <c r="S77" s="209">
        <f t="shared" si="14"/>
        <v>0</v>
      </c>
      <c r="T77" s="209">
        <f t="shared" si="15"/>
        <v>0</v>
      </c>
      <c r="U77" s="209">
        <f t="shared" si="16"/>
        <v>0</v>
      </c>
      <c r="V77" s="195"/>
    </row>
    <row r="78" spans="3:22" s="143" customFormat="1" ht="72" customHeight="1">
      <c r="C78" s="407"/>
      <c r="D78" s="407"/>
      <c r="E78" s="206"/>
      <c r="F78" s="408"/>
      <c r="G78" s="409"/>
      <c r="H78" s="409"/>
      <c r="I78" s="409"/>
      <c r="J78" s="410"/>
      <c r="K78" s="207"/>
      <c r="L78" s="207"/>
      <c r="M78" s="208">
        <f t="shared" si="9"/>
        <v>0</v>
      </c>
      <c r="N78" s="207"/>
      <c r="O78" s="208">
        <f t="shared" si="10"/>
        <v>0</v>
      </c>
      <c r="P78" s="209">
        <f t="shared" si="11"/>
        <v>0</v>
      </c>
      <c r="Q78" s="209">
        <f t="shared" si="12"/>
        <v>0</v>
      </c>
      <c r="R78" s="209">
        <f t="shared" si="13"/>
        <v>0</v>
      </c>
      <c r="S78" s="209">
        <f t="shared" si="14"/>
        <v>0</v>
      </c>
      <c r="T78" s="209">
        <f t="shared" si="15"/>
        <v>0</v>
      </c>
      <c r="U78" s="209">
        <f t="shared" si="16"/>
        <v>0</v>
      </c>
      <c r="V78" s="195"/>
    </row>
    <row r="79" spans="3:22" s="143" customFormat="1" ht="72" customHeight="1">
      <c r="C79" s="407"/>
      <c r="D79" s="407"/>
      <c r="E79" s="206"/>
      <c r="F79" s="408"/>
      <c r="G79" s="409"/>
      <c r="H79" s="409"/>
      <c r="I79" s="409"/>
      <c r="J79" s="410"/>
      <c r="K79" s="207"/>
      <c r="L79" s="207"/>
      <c r="M79" s="208">
        <f t="shared" si="9"/>
        <v>0</v>
      </c>
      <c r="N79" s="207"/>
      <c r="O79" s="208">
        <f t="shared" si="10"/>
        <v>0</v>
      </c>
      <c r="P79" s="209">
        <f t="shared" si="11"/>
        <v>0</v>
      </c>
      <c r="Q79" s="209">
        <f t="shared" si="12"/>
        <v>0</v>
      </c>
      <c r="R79" s="209">
        <f t="shared" si="13"/>
        <v>0</v>
      </c>
      <c r="S79" s="209">
        <f t="shared" si="14"/>
        <v>0</v>
      </c>
      <c r="T79" s="209">
        <f t="shared" si="15"/>
        <v>0</v>
      </c>
      <c r="U79" s="209">
        <f t="shared" si="16"/>
        <v>0</v>
      </c>
      <c r="V79" s="195"/>
    </row>
    <row r="80" spans="3:22" s="143" customFormat="1" ht="72" customHeight="1">
      <c r="C80" s="407"/>
      <c r="D80" s="407"/>
      <c r="E80" s="206"/>
      <c r="F80" s="408"/>
      <c r="G80" s="409"/>
      <c r="H80" s="409"/>
      <c r="I80" s="409"/>
      <c r="J80" s="410"/>
      <c r="K80" s="207"/>
      <c r="L80" s="207"/>
      <c r="M80" s="208">
        <f t="shared" si="9"/>
        <v>0</v>
      </c>
      <c r="N80" s="207"/>
      <c r="O80" s="208">
        <f t="shared" si="10"/>
        <v>0</v>
      </c>
      <c r="P80" s="209">
        <f t="shared" si="11"/>
        <v>0</v>
      </c>
      <c r="Q80" s="209">
        <f t="shared" si="12"/>
        <v>0</v>
      </c>
      <c r="R80" s="209">
        <f t="shared" si="13"/>
        <v>0</v>
      </c>
      <c r="S80" s="209">
        <f t="shared" si="14"/>
        <v>0</v>
      </c>
      <c r="T80" s="209">
        <f t="shared" si="15"/>
        <v>0</v>
      </c>
      <c r="U80" s="209">
        <f t="shared" si="16"/>
        <v>0</v>
      </c>
      <c r="V80" s="195"/>
    </row>
    <row r="81" spans="3:22" s="143" customFormat="1" ht="72" customHeight="1">
      <c r="C81" s="407"/>
      <c r="D81" s="407"/>
      <c r="E81" s="206"/>
      <c r="F81" s="408"/>
      <c r="G81" s="409"/>
      <c r="H81" s="409"/>
      <c r="I81" s="409"/>
      <c r="J81" s="410"/>
      <c r="K81" s="207"/>
      <c r="L81" s="207"/>
      <c r="M81" s="208">
        <f t="shared" si="9"/>
        <v>0</v>
      </c>
      <c r="N81" s="207"/>
      <c r="O81" s="208">
        <f t="shared" si="10"/>
        <v>0</v>
      </c>
      <c r="P81" s="209">
        <f t="shared" si="11"/>
        <v>0</v>
      </c>
      <c r="Q81" s="209">
        <f t="shared" si="12"/>
        <v>0</v>
      </c>
      <c r="R81" s="209">
        <f t="shared" si="13"/>
        <v>0</v>
      </c>
      <c r="S81" s="209">
        <f t="shared" si="14"/>
        <v>0</v>
      </c>
      <c r="T81" s="209">
        <f t="shared" si="15"/>
        <v>0</v>
      </c>
      <c r="U81" s="209">
        <f t="shared" si="16"/>
        <v>0</v>
      </c>
      <c r="V81" s="195"/>
    </row>
    <row r="82" spans="3:22" s="143" customFormat="1" ht="72" customHeight="1">
      <c r="C82" s="407"/>
      <c r="D82" s="407"/>
      <c r="E82" s="206"/>
      <c r="F82" s="408"/>
      <c r="G82" s="409"/>
      <c r="H82" s="409"/>
      <c r="I82" s="409"/>
      <c r="J82" s="410"/>
      <c r="K82" s="207"/>
      <c r="L82" s="207"/>
      <c r="M82" s="208">
        <f t="shared" si="9"/>
        <v>0</v>
      </c>
      <c r="N82" s="207"/>
      <c r="O82" s="208">
        <f t="shared" si="10"/>
        <v>0</v>
      </c>
      <c r="P82" s="209">
        <f t="shared" si="11"/>
        <v>0</v>
      </c>
      <c r="Q82" s="209">
        <f t="shared" si="12"/>
        <v>0</v>
      </c>
      <c r="R82" s="209">
        <f t="shared" si="13"/>
        <v>0</v>
      </c>
      <c r="S82" s="209">
        <f t="shared" si="14"/>
        <v>0</v>
      </c>
      <c r="T82" s="209">
        <f t="shared" si="15"/>
        <v>0</v>
      </c>
      <c r="U82" s="209">
        <f t="shared" si="16"/>
        <v>0</v>
      </c>
      <c r="V82" s="195"/>
    </row>
    <row r="83" spans="3:22" s="143" customFormat="1" ht="72" customHeight="1">
      <c r="C83" s="407"/>
      <c r="D83" s="407"/>
      <c r="E83" s="206"/>
      <c r="F83" s="408"/>
      <c r="G83" s="409"/>
      <c r="H83" s="409"/>
      <c r="I83" s="409"/>
      <c r="J83" s="410"/>
      <c r="K83" s="207"/>
      <c r="L83" s="207"/>
      <c r="M83" s="208">
        <f t="shared" si="9"/>
        <v>0</v>
      </c>
      <c r="N83" s="207"/>
      <c r="O83" s="208">
        <f t="shared" si="10"/>
        <v>0</v>
      </c>
      <c r="P83" s="209">
        <f t="shared" si="11"/>
        <v>0</v>
      </c>
      <c r="Q83" s="209">
        <f t="shared" si="12"/>
        <v>0</v>
      </c>
      <c r="R83" s="209">
        <f t="shared" si="13"/>
        <v>0</v>
      </c>
      <c r="S83" s="209">
        <f t="shared" si="14"/>
        <v>0</v>
      </c>
      <c r="T83" s="209">
        <f t="shared" si="15"/>
        <v>0</v>
      </c>
      <c r="U83" s="209">
        <f t="shared" si="16"/>
        <v>0</v>
      </c>
      <c r="V83" s="195"/>
    </row>
    <row r="84" spans="3:22" s="143" customFormat="1" ht="72" customHeight="1">
      <c r="C84" s="407"/>
      <c r="D84" s="407"/>
      <c r="E84" s="206"/>
      <c r="F84" s="408"/>
      <c r="G84" s="409"/>
      <c r="H84" s="409"/>
      <c r="I84" s="409"/>
      <c r="J84" s="410"/>
      <c r="K84" s="207"/>
      <c r="L84" s="207"/>
      <c r="M84" s="208">
        <f t="shared" si="9"/>
        <v>0</v>
      </c>
      <c r="N84" s="207"/>
      <c r="O84" s="208">
        <f t="shared" si="10"/>
        <v>0</v>
      </c>
      <c r="P84" s="209">
        <f>IF(E84=$P$55,O84,0)</f>
        <v>0</v>
      </c>
      <c r="Q84" s="209">
        <f>IF(E84=$Q$55,O84,0)</f>
        <v>0</v>
      </c>
      <c r="R84" s="209">
        <f>IF(E84=$R$55,O84,0)</f>
        <v>0</v>
      </c>
      <c r="S84" s="209">
        <f>IF(E84=$S$55,O84,0)</f>
        <v>0</v>
      </c>
      <c r="T84" s="209">
        <f>IF(E84=$T$55,O84,0)</f>
        <v>0</v>
      </c>
      <c r="U84" s="209">
        <f>IF(E84=$U$55,O84,0)</f>
        <v>0</v>
      </c>
      <c r="V84" s="195"/>
    </row>
    <row r="85" spans="3:22" s="143" customFormat="1" ht="72" customHeight="1">
      <c r="C85" s="407"/>
      <c r="D85" s="407"/>
      <c r="E85" s="206"/>
      <c r="F85" s="408"/>
      <c r="G85" s="409"/>
      <c r="H85" s="409"/>
      <c r="I85" s="409"/>
      <c r="J85" s="410"/>
      <c r="K85" s="207"/>
      <c r="L85" s="207"/>
      <c r="M85" s="208">
        <f t="shared" si="9"/>
        <v>0</v>
      </c>
      <c r="N85" s="207"/>
      <c r="O85" s="208">
        <f t="shared" si="10"/>
        <v>0</v>
      </c>
      <c r="P85" s="209">
        <f>IF(E85=$P$55,O85,0)</f>
        <v>0</v>
      </c>
      <c r="Q85" s="209">
        <f>IF(E85=$Q$55,O85,0)</f>
        <v>0</v>
      </c>
      <c r="R85" s="209">
        <f>IF(E85=$R$55,O85,0)</f>
        <v>0</v>
      </c>
      <c r="S85" s="209">
        <f>IF(E85=$S$55,O85,0)</f>
        <v>0</v>
      </c>
      <c r="T85" s="209">
        <f>IF(E85=$T$55,O85,0)</f>
        <v>0</v>
      </c>
      <c r="U85" s="209">
        <f>IF(E85=$U$55,O85,0)</f>
        <v>0</v>
      </c>
      <c r="V85" s="195"/>
    </row>
    <row r="86" spans="3:22" s="143" customFormat="1" ht="72" customHeight="1">
      <c r="C86" s="407"/>
      <c r="D86" s="407"/>
      <c r="E86" s="206"/>
      <c r="F86" s="408"/>
      <c r="G86" s="409"/>
      <c r="H86" s="409"/>
      <c r="I86" s="409"/>
      <c r="J86" s="410"/>
      <c r="K86" s="207"/>
      <c r="L86" s="207"/>
      <c r="M86" s="208">
        <f t="shared" si="9"/>
        <v>0</v>
      </c>
      <c r="N86" s="207"/>
      <c r="O86" s="208">
        <f t="shared" si="10"/>
        <v>0</v>
      </c>
      <c r="P86" s="209">
        <f>IF(E86=$P$55,O86,0)</f>
        <v>0</v>
      </c>
      <c r="Q86" s="209">
        <f>IF(E86=$Q$55,O86,0)</f>
        <v>0</v>
      </c>
      <c r="R86" s="209">
        <f>IF(E86=$R$55,O86,0)</f>
        <v>0</v>
      </c>
      <c r="S86" s="209">
        <f>IF(E86=$S$55,O86,0)</f>
        <v>0</v>
      </c>
      <c r="T86" s="209">
        <f>IF(E86=$T$55,O86,0)</f>
        <v>0</v>
      </c>
      <c r="U86" s="209">
        <f>IF(E86=$U$55,O86,0)</f>
        <v>0</v>
      </c>
      <c r="V86" s="195"/>
    </row>
    <row r="87" spans="3:22" s="143" customFormat="1" ht="72" customHeight="1">
      <c r="C87" s="407"/>
      <c r="D87" s="407"/>
      <c r="E87" s="206"/>
      <c r="F87" s="408"/>
      <c r="G87" s="409"/>
      <c r="H87" s="409"/>
      <c r="I87" s="409"/>
      <c r="J87" s="410"/>
      <c r="K87" s="207"/>
      <c r="L87" s="207"/>
      <c r="M87" s="208">
        <f t="shared" si="9"/>
        <v>0</v>
      </c>
      <c r="N87" s="207"/>
      <c r="O87" s="208">
        <f t="shared" si="10"/>
        <v>0</v>
      </c>
      <c r="P87" s="209">
        <f>IF(E87=$P$55,O87,0)</f>
        <v>0</v>
      </c>
      <c r="Q87" s="209">
        <f>IF(E87=$Q$55,O87,0)</f>
        <v>0</v>
      </c>
      <c r="R87" s="209">
        <f>IF(E87=$R$55,O87,0)</f>
        <v>0</v>
      </c>
      <c r="S87" s="209">
        <f>IF(E87=$S$55,O87,0)</f>
        <v>0</v>
      </c>
      <c r="T87" s="209">
        <f>IF(E87=$T$55,O87,0)</f>
        <v>0</v>
      </c>
      <c r="U87" s="209">
        <f>IF(E87=$U$55,O87,0)</f>
        <v>0</v>
      </c>
      <c r="V87" s="195"/>
    </row>
    <row r="88" spans="3:22" s="143" customFormat="1" ht="72" customHeight="1">
      <c r="C88" s="407"/>
      <c r="D88" s="407"/>
      <c r="E88" s="206"/>
      <c r="F88" s="411"/>
      <c r="G88" s="412"/>
      <c r="H88" s="412"/>
      <c r="I88" s="412"/>
      <c r="J88" s="413"/>
      <c r="K88" s="207"/>
      <c r="L88" s="207"/>
      <c r="M88" s="208">
        <f t="shared" si="9"/>
        <v>0</v>
      </c>
      <c r="N88" s="207"/>
      <c r="O88" s="208">
        <f t="shared" si="10"/>
        <v>0</v>
      </c>
      <c r="P88" s="209">
        <f>IF(E88=$P$55,O88,0)</f>
        <v>0</v>
      </c>
      <c r="Q88" s="209">
        <f>IF(E88=$Q$55,O88,0)</f>
        <v>0</v>
      </c>
      <c r="R88" s="209">
        <f>IF(E88=$R$55,O88,0)</f>
        <v>0</v>
      </c>
      <c r="S88" s="209">
        <f>IF(E88=$S$55,O88,0)</f>
        <v>0</v>
      </c>
      <c r="T88" s="209">
        <f>IF(E88=$T$55,O88,0)</f>
        <v>0</v>
      </c>
      <c r="U88" s="209">
        <f>IF(E88=$U$55,O88,0)</f>
        <v>0</v>
      </c>
      <c r="V88" s="195"/>
    </row>
    <row r="89" spans="3:22" s="143" customFormat="1" ht="40.5" customHeight="1">
      <c r="C89" s="196"/>
      <c r="D89" s="196"/>
      <c r="E89" s="196"/>
      <c r="F89" s="196"/>
      <c r="G89" s="196"/>
      <c r="H89" s="196"/>
      <c r="I89" s="196"/>
      <c r="J89" s="196"/>
      <c r="K89" s="383" t="s">
        <v>66</v>
      </c>
      <c r="L89" s="385"/>
      <c r="M89" s="197">
        <f>SUM(M70:M88)</f>
        <v>0.58333333333333326</v>
      </c>
      <c r="N89" s="197">
        <f t="shared" ref="N89:O89" si="17">SUM(N70:N88)</f>
        <v>0</v>
      </c>
      <c r="O89" s="197">
        <f t="shared" si="17"/>
        <v>0.58333333333333326</v>
      </c>
      <c r="P89" s="197">
        <f>SUM($P$69:$P$88)</f>
        <v>0</v>
      </c>
      <c r="Q89" s="197">
        <f>SUM($Q$69:$Q$88)</f>
        <v>0</v>
      </c>
      <c r="R89" s="197">
        <f>SUM($R$69:$R$88)</f>
        <v>1.0833333333333333</v>
      </c>
      <c r="S89" s="197">
        <f>SUM($S$69:$S$88)</f>
        <v>4.1666666666666741E-2</v>
      </c>
      <c r="T89" s="197">
        <f>SUM($T$69:$T$88)</f>
        <v>0</v>
      </c>
      <c r="U89" s="197">
        <f>SUM($U$69:$U$88)</f>
        <v>0</v>
      </c>
      <c r="V89" s="195"/>
    </row>
    <row r="90" spans="3:22" s="142" customFormat="1" ht="20.25">
      <c r="C90" s="445"/>
      <c r="D90" s="445"/>
      <c r="E90" s="445"/>
      <c r="F90" s="445"/>
      <c r="G90" s="445"/>
      <c r="H90" s="445"/>
      <c r="I90" s="445"/>
      <c r="J90" s="445"/>
      <c r="K90" s="445"/>
      <c r="L90" s="445"/>
      <c r="M90" s="445"/>
      <c r="N90" s="445"/>
      <c r="O90" s="445"/>
      <c r="P90" s="445"/>
      <c r="Q90" s="445"/>
      <c r="R90" s="445"/>
    </row>
    <row r="91" spans="3:22" s="142" customFormat="1" ht="20.25">
      <c r="C91" s="243"/>
      <c r="D91" s="243"/>
      <c r="E91" s="243"/>
      <c r="F91" s="243"/>
      <c r="G91" s="243"/>
      <c r="H91" s="243"/>
      <c r="I91" s="243"/>
      <c r="J91" s="243"/>
      <c r="K91" s="243"/>
      <c r="L91" s="243"/>
      <c r="M91" s="243"/>
      <c r="N91" s="243"/>
      <c r="O91" s="243"/>
      <c r="P91" s="243"/>
      <c r="Q91" s="243"/>
      <c r="R91" s="243"/>
    </row>
    <row r="92" spans="3:22" s="142" customFormat="1" ht="24.75" customHeight="1">
      <c r="C92" s="387" t="s">
        <v>46</v>
      </c>
      <c r="D92" s="388"/>
      <c r="E92" s="157"/>
      <c r="F92" s="373" t="s">
        <v>121</v>
      </c>
      <c r="G92" s="402"/>
      <c r="H92" s="402"/>
      <c r="I92" s="402"/>
      <c r="J92" s="374"/>
      <c r="K92" s="373" t="s">
        <v>48</v>
      </c>
      <c r="L92" s="402"/>
      <c r="M92" s="402"/>
      <c r="N92" s="402"/>
      <c r="O92" s="374"/>
      <c r="P92" s="404" t="s">
        <v>49</v>
      </c>
      <c r="Q92" s="405"/>
      <c r="R92" s="373" t="s">
        <v>50</v>
      </c>
      <c r="S92" s="374"/>
      <c r="T92" s="373" t="s">
        <v>51</v>
      </c>
      <c r="U92" s="374"/>
    </row>
    <row r="93" spans="3:22" s="142" customFormat="1" ht="24.75" customHeight="1">
      <c r="C93" s="389"/>
      <c r="D93" s="390"/>
      <c r="E93" s="158" t="s">
        <v>52</v>
      </c>
      <c r="F93" s="442"/>
      <c r="G93" s="443"/>
      <c r="H93" s="443"/>
      <c r="I93" s="443"/>
      <c r="J93" s="444"/>
      <c r="K93" s="375"/>
      <c r="L93" s="403"/>
      <c r="M93" s="403"/>
      <c r="N93" s="403"/>
      <c r="O93" s="376"/>
      <c r="P93" s="386"/>
      <c r="Q93" s="406"/>
      <c r="R93" s="375"/>
      <c r="S93" s="376"/>
      <c r="T93" s="375"/>
      <c r="U93" s="376"/>
    </row>
    <row r="94" spans="3:22" s="142" customFormat="1" ht="24.75" customHeight="1">
      <c r="C94" s="389"/>
      <c r="D94" s="390"/>
      <c r="E94" s="158" t="s">
        <v>53</v>
      </c>
      <c r="F94" s="442"/>
      <c r="G94" s="443"/>
      <c r="H94" s="443"/>
      <c r="I94" s="443"/>
      <c r="J94" s="444"/>
      <c r="K94" s="377" t="s">
        <v>38</v>
      </c>
      <c r="L94" s="378"/>
      <c r="M94" s="379" t="s">
        <v>93</v>
      </c>
      <c r="N94" s="379" t="s">
        <v>94</v>
      </c>
      <c r="O94" s="381" t="s">
        <v>95</v>
      </c>
      <c r="P94" s="159" t="s">
        <v>56</v>
      </c>
      <c r="Q94" s="160" t="s">
        <v>57</v>
      </c>
      <c r="R94" s="161" t="s">
        <v>58</v>
      </c>
      <c r="S94" s="161" t="s">
        <v>59</v>
      </c>
      <c r="T94" s="161" t="s">
        <v>60</v>
      </c>
      <c r="U94" s="161" t="s">
        <v>61</v>
      </c>
    </row>
    <row r="95" spans="3:22" s="142" customFormat="1" ht="24.75" customHeight="1">
      <c r="C95" s="391"/>
      <c r="D95" s="392"/>
      <c r="E95" s="162"/>
      <c r="F95" s="375"/>
      <c r="G95" s="403"/>
      <c r="H95" s="403"/>
      <c r="I95" s="403"/>
      <c r="J95" s="376"/>
      <c r="K95" s="163" t="s">
        <v>62</v>
      </c>
      <c r="L95" s="163" t="s">
        <v>63</v>
      </c>
      <c r="M95" s="380"/>
      <c r="N95" s="380"/>
      <c r="O95" s="382"/>
      <c r="P95" s="164" t="s">
        <v>64</v>
      </c>
      <c r="Q95" s="163" t="s">
        <v>45</v>
      </c>
      <c r="R95" s="163" t="s">
        <v>64</v>
      </c>
      <c r="S95" s="163" t="s">
        <v>45</v>
      </c>
      <c r="T95" s="163" t="s">
        <v>64</v>
      </c>
      <c r="U95" s="163" t="s">
        <v>45</v>
      </c>
    </row>
    <row r="96" spans="3:22" s="142" customFormat="1" ht="33" customHeight="1">
      <c r="C96" s="383" t="s">
        <v>133</v>
      </c>
      <c r="D96" s="384"/>
      <c r="E96" s="384"/>
      <c r="F96" s="384"/>
      <c r="G96" s="384"/>
      <c r="H96" s="384"/>
      <c r="I96" s="384"/>
      <c r="J96" s="384"/>
      <c r="K96" s="384"/>
      <c r="L96" s="384"/>
      <c r="M96" s="384"/>
      <c r="N96" s="384"/>
      <c r="O96" s="385"/>
      <c r="P96" s="200">
        <f>$P$89</f>
        <v>0</v>
      </c>
      <c r="Q96" s="200">
        <f>$Q$89</f>
        <v>0</v>
      </c>
      <c r="R96" s="200">
        <f>$R$89</f>
        <v>1.0833333333333333</v>
      </c>
      <c r="S96" s="200">
        <f>$S$89</f>
        <v>4.1666666666666741E-2</v>
      </c>
      <c r="T96" s="200">
        <f>$T$89</f>
        <v>0</v>
      </c>
      <c r="U96" s="200">
        <f>$U$89</f>
        <v>0</v>
      </c>
    </row>
    <row r="97" spans="3:21" s="143" customFormat="1" ht="72" customHeight="1">
      <c r="C97" s="407"/>
      <c r="D97" s="407"/>
      <c r="E97" s="206"/>
      <c r="F97" s="408"/>
      <c r="G97" s="409"/>
      <c r="H97" s="409"/>
      <c r="I97" s="409"/>
      <c r="J97" s="410"/>
      <c r="K97" s="207"/>
      <c r="L97" s="207"/>
      <c r="M97" s="208">
        <f>L97-K97</f>
        <v>0</v>
      </c>
      <c r="N97" s="207"/>
      <c r="O97" s="208">
        <f>M97-N97</f>
        <v>0</v>
      </c>
      <c r="P97" s="209">
        <f>IF(E97=$P$55,O97,0)</f>
        <v>0</v>
      </c>
      <c r="Q97" s="209">
        <f>IF(E97=$Q$55,O97,0)</f>
        <v>0</v>
      </c>
      <c r="R97" s="209">
        <f>IF(E97=$R$55,O97,0)</f>
        <v>0</v>
      </c>
      <c r="S97" s="209">
        <f>IF(E97=$S$55,O97,0)</f>
        <v>0</v>
      </c>
      <c r="T97" s="209">
        <f>IF(E97=$T$55,O97,0)</f>
        <v>0</v>
      </c>
      <c r="U97" s="209">
        <f>IF(E97=$U$55,O97,0)</f>
        <v>0</v>
      </c>
    </row>
    <row r="98" spans="3:21" s="143" customFormat="1" ht="72" customHeight="1">
      <c r="C98" s="407"/>
      <c r="D98" s="407"/>
      <c r="E98" s="206"/>
      <c r="F98" s="408"/>
      <c r="G98" s="409"/>
      <c r="H98" s="409"/>
      <c r="I98" s="409"/>
      <c r="J98" s="410"/>
      <c r="K98" s="207"/>
      <c r="L98" s="207"/>
      <c r="M98" s="208">
        <f t="shared" ref="M98:M116" si="18">L98-K98</f>
        <v>0</v>
      </c>
      <c r="N98" s="207"/>
      <c r="O98" s="208">
        <f t="shared" ref="O98:O116" si="19">M98-N98</f>
        <v>0</v>
      </c>
      <c r="P98" s="209">
        <f t="shared" ref="P98:P116" si="20">IF(E98=$P$55,O98,0)</f>
        <v>0</v>
      </c>
      <c r="Q98" s="209">
        <f t="shared" ref="Q98:Q116" si="21">IF(E98=$Q$55,O98,0)</f>
        <v>0</v>
      </c>
      <c r="R98" s="209">
        <f t="shared" ref="R98:R116" si="22">IF(E98=$R$55,O98,0)</f>
        <v>0</v>
      </c>
      <c r="S98" s="209">
        <f t="shared" ref="S98:S116" si="23">IF(E98=$S$55,O98,0)</f>
        <v>0</v>
      </c>
      <c r="T98" s="209">
        <f t="shared" ref="T98:T116" si="24">IF(E98=$T$55,O98,0)</f>
        <v>0</v>
      </c>
      <c r="U98" s="209">
        <f t="shared" ref="U98:U116" si="25">IF(E98=$U$55,O98,0)</f>
        <v>0</v>
      </c>
    </row>
    <row r="99" spans="3:21" s="143" customFormat="1" ht="72" customHeight="1">
      <c r="C99" s="407">
        <v>44624</v>
      </c>
      <c r="D99" s="407"/>
      <c r="E99" s="206" t="s">
        <v>58</v>
      </c>
      <c r="F99" s="408" t="s">
        <v>120</v>
      </c>
      <c r="G99" s="409"/>
      <c r="H99" s="409"/>
      <c r="I99" s="409"/>
      <c r="J99" s="410"/>
      <c r="K99" s="207">
        <v>0.33333333333333331</v>
      </c>
      <c r="L99" s="207">
        <v>0.91666666666666663</v>
      </c>
      <c r="M99" s="208">
        <f t="shared" si="18"/>
        <v>0.58333333333333326</v>
      </c>
      <c r="N99" s="207"/>
      <c r="O99" s="208">
        <f t="shared" si="19"/>
        <v>0.58333333333333326</v>
      </c>
      <c r="P99" s="209">
        <f t="shared" si="20"/>
        <v>0</v>
      </c>
      <c r="Q99" s="209">
        <f t="shared" si="21"/>
        <v>0</v>
      </c>
      <c r="R99" s="209">
        <f t="shared" si="22"/>
        <v>0.58333333333333326</v>
      </c>
      <c r="S99" s="209">
        <f t="shared" si="23"/>
        <v>0</v>
      </c>
      <c r="T99" s="209">
        <f t="shared" si="24"/>
        <v>0</v>
      </c>
      <c r="U99" s="209">
        <f t="shared" si="25"/>
        <v>0</v>
      </c>
    </row>
    <row r="100" spans="3:21" s="143" customFormat="1" ht="72" customHeight="1">
      <c r="C100" s="407"/>
      <c r="D100" s="407"/>
      <c r="E100" s="206"/>
      <c r="F100" s="408"/>
      <c r="G100" s="409"/>
      <c r="H100" s="409"/>
      <c r="I100" s="409"/>
      <c r="J100" s="410"/>
      <c r="K100" s="207"/>
      <c r="L100" s="207"/>
      <c r="M100" s="208">
        <f t="shared" si="18"/>
        <v>0</v>
      </c>
      <c r="N100" s="207"/>
      <c r="O100" s="208">
        <f t="shared" si="19"/>
        <v>0</v>
      </c>
      <c r="P100" s="209">
        <f t="shared" si="20"/>
        <v>0</v>
      </c>
      <c r="Q100" s="209">
        <f t="shared" si="21"/>
        <v>0</v>
      </c>
      <c r="R100" s="209">
        <f t="shared" si="22"/>
        <v>0</v>
      </c>
      <c r="S100" s="209">
        <f t="shared" si="23"/>
        <v>0</v>
      </c>
      <c r="T100" s="209">
        <f t="shared" si="24"/>
        <v>0</v>
      </c>
      <c r="U100" s="209">
        <f t="shared" si="25"/>
        <v>0</v>
      </c>
    </row>
    <row r="101" spans="3:21" s="143" customFormat="1" ht="72" customHeight="1">
      <c r="C101" s="407"/>
      <c r="D101" s="407"/>
      <c r="E101" s="206"/>
      <c r="F101" s="408"/>
      <c r="G101" s="409"/>
      <c r="H101" s="409"/>
      <c r="I101" s="409"/>
      <c r="J101" s="410"/>
      <c r="K101" s="207"/>
      <c r="L101" s="207"/>
      <c r="M101" s="208">
        <f t="shared" si="18"/>
        <v>0</v>
      </c>
      <c r="N101" s="207"/>
      <c r="O101" s="208">
        <f t="shared" si="19"/>
        <v>0</v>
      </c>
      <c r="P101" s="209">
        <f t="shared" si="20"/>
        <v>0</v>
      </c>
      <c r="Q101" s="209">
        <f t="shared" si="21"/>
        <v>0</v>
      </c>
      <c r="R101" s="209">
        <f t="shared" si="22"/>
        <v>0</v>
      </c>
      <c r="S101" s="209">
        <f t="shared" si="23"/>
        <v>0</v>
      </c>
      <c r="T101" s="209">
        <f t="shared" si="24"/>
        <v>0</v>
      </c>
      <c r="U101" s="209">
        <f t="shared" si="25"/>
        <v>0</v>
      </c>
    </row>
    <row r="102" spans="3:21" s="143" customFormat="1" ht="72" customHeight="1">
      <c r="C102" s="407"/>
      <c r="D102" s="407"/>
      <c r="E102" s="206"/>
      <c r="F102" s="408"/>
      <c r="G102" s="409"/>
      <c r="H102" s="409"/>
      <c r="I102" s="409"/>
      <c r="J102" s="410"/>
      <c r="K102" s="207"/>
      <c r="L102" s="207"/>
      <c r="M102" s="208">
        <f t="shared" si="18"/>
        <v>0</v>
      </c>
      <c r="N102" s="207"/>
      <c r="O102" s="208">
        <f t="shared" si="19"/>
        <v>0</v>
      </c>
      <c r="P102" s="209">
        <f t="shared" si="20"/>
        <v>0</v>
      </c>
      <c r="Q102" s="209">
        <f t="shared" si="21"/>
        <v>0</v>
      </c>
      <c r="R102" s="209">
        <f t="shared" si="22"/>
        <v>0</v>
      </c>
      <c r="S102" s="209">
        <f t="shared" si="23"/>
        <v>0</v>
      </c>
      <c r="T102" s="209">
        <f t="shared" si="24"/>
        <v>0</v>
      </c>
      <c r="U102" s="209">
        <f t="shared" si="25"/>
        <v>0</v>
      </c>
    </row>
    <row r="103" spans="3:21" s="143" customFormat="1" ht="72" customHeight="1">
      <c r="C103" s="407"/>
      <c r="D103" s="407"/>
      <c r="E103" s="206"/>
      <c r="F103" s="408"/>
      <c r="G103" s="409"/>
      <c r="H103" s="409"/>
      <c r="I103" s="409"/>
      <c r="J103" s="410"/>
      <c r="K103" s="207"/>
      <c r="L103" s="207"/>
      <c r="M103" s="208">
        <f t="shared" si="18"/>
        <v>0</v>
      </c>
      <c r="N103" s="207"/>
      <c r="O103" s="208">
        <f t="shared" si="19"/>
        <v>0</v>
      </c>
      <c r="P103" s="209">
        <f t="shared" si="20"/>
        <v>0</v>
      </c>
      <c r="Q103" s="209">
        <f t="shared" si="21"/>
        <v>0</v>
      </c>
      <c r="R103" s="209">
        <f t="shared" si="22"/>
        <v>0</v>
      </c>
      <c r="S103" s="209">
        <f t="shared" si="23"/>
        <v>0</v>
      </c>
      <c r="T103" s="209">
        <f t="shared" si="24"/>
        <v>0</v>
      </c>
      <c r="U103" s="209">
        <f t="shared" si="25"/>
        <v>0</v>
      </c>
    </row>
    <row r="104" spans="3:21" s="143" customFormat="1" ht="72" customHeight="1">
      <c r="C104" s="407"/>
      <c r="D104" s="407"/>
      <c r="E104" s="206"/>
      <c r="F104" s="408"/>
      <c r="G104" s="409"/>
      <c r="H104" s="409"/>
      <c r="I104" s="409"/>
      <c r="J104" s="410"/>
      <c r="K104" s="207"/>
      <c r="L104" s="207"/>
      <c r="M104" s="208">
        <f t="shared" si="18"/>
        <v>0</v>
      </c>
      <c r="N104" s="207"/>
      <c r="O104" s="208">
        <f t="shared" si="19"/>
        <v>0</v>
      </c>
      <c r="P104" s="209">
        <f t="shared" si="20"/>
        <v>0</v>
      </c>
      <c r="Q104" s="209">
        <f t="shared" si="21"/>
        <v>0</v>
      </c>
      <c r="R104" s="209">
        <f t="shared" si="22"/>
        <v>0</v>
      </c>
      <c r="S104" s="209">
        <f t="shared" si="23"/>
        <v>0</v>
      </c>
      <c r="T104" s="209">
        <f t="shared" si="24"/>
        <v>0</v>
      </c>
      <c r="U104" s="209">
        <f t="shared" si="25"/>
        <v>0</v>
      </c>
    </row>
    <row r="105" spans="3:21" s="143" customFormat="1" ht="72" customHeight="1">
      <c r="C105" s="407"/>
      <c r="D105" s="407"/>
      <c r="E105" s="206"/>
      <c r="F105" s="408"/>
      <c r="G105" s="409"/>
      <c r="H105" s="409"/>
      <c r="I105" s="409"/>
      <c r="J105" s="410"/>
      <c r="K105" s="207"/>
      <c r="L105" s="207"/>
      <c r="M105" s="208">
        <f t="shared" si="18"/>
        <v>0</v>
      </c>
      <c r="N105" s="207"/>
      <c r="O105" s="208">
        <f t="shared" si="19"/>
        <v>0</v>
      </c>
      <c r="P105" s="209">
        <f t="shared" si="20"/>
        <v>0</v>
      </c>
      <c r="Q105" s="209">
        <f t="shared" si="21"/>
        <v>0</v>
      </c>
      <c r="R105" s="209">
        <f t="shared" si="22"/>
        <v>0</v>
      </c>
      <c r="S105" s="209">
        <f t="shared" si="23"/>
        <v>0</v>
      </c>
      <c r="T105" s="209">
        <f t="shared" si="24"/>
        <v>0</v>
      </c>
      <c r="U105" s="209">
        <f t="shared" si="25"/>
        <v>0</v>
      </c>
    </row>
    <row r="106" spans="3:21" s="143" customFormat="1" ht="72" customHeight="1">
      <c r="C106" s="407"/>
      <c r="D106" s="407"/>
      <c r="E106" s="206"/>
      <c r="F106" s="408"/>
      <c r="G106" s="409"/>
      <c r="H106" s="409"/>
      <c r="I106" s="409"/>
      <c r="J106" s="410"/>
      <c r="K106" s="207"/>
      <c r="L106" s="207"/>
      <c r="M106" s="208">
        <f t="shared" si="18"/>
        <v>0</v>
      </c>
      <c r="N106" s="207"/>
      <c r="O106" s="208">
        <f t="shared" si="19"/>
        <v>0</v>
      </c>
      <c r="P106" s="209">
        <f t="shared" si="20"/>
        <v>0</v>
      </c>
      <c r="Q106" s="209">
        <f t="shared" si="21"/>
        <v>0</v>
      </c>
      <c r="R106" s="209">
        <f t="shared" si="22"/>
        <v>0</v>
      </c>
      <c r="S106" s="209">
        <f t="shared" si="23"/>
        <v>0</v>
      </c>
      <c r="T106" s="209">
        <f t="shared" si="24"/>
        <v>0</v>
      </c>
      <c r="U106" s="209">
        <f t="shared" si="25"/>
        <v>0</v>
      </c>
    </row>
    <row r="107" spans="3:21" s="143" customFormat="1" ht="72" customHeight="1">
      <c r="C107" s="407"/>
      <c r="D107" s="407"/>
      <c r="E107" s="206"/>
      <c r="F107" s="408"/>
      <c r="G107" s="409"/>
      <c r="H107" s="409"/>
      <c r="I107" s="409"/>
      <c r="J107" s="410"/>
      <c r="K107" s="207"/>
      <c r="L107" s="207"/>
      <c r="M107" s="208">
        <f t="shared" si="18"/>
        <v>0</v>
      </c>
      <c r="N107" s="207"/>
      <c r="O107" s="208">
        <f t="shared" si="19"/>
        <v>0</v>
      </c>
      <c r="P107" s="209">
        <f t="shared" si="20"/>
        <v>0</v>
      </c>
      <c r="Q107" s="209">
        <f t="shared" si="21"/>
        <v>0</v>
      </c>
      <c r="R107" s="209">
        <f t="shared" si="22"/>
        <v>0</v>
      </c>
      <c r="S107" s="209">
        <f t="shared" si="23"/>
        <v>0</v>
      </c>
      <c r="T107" s="209">
        <f t="shared" si="24"/>
        <v>0</v>
      </c>
      <c r="U107" s="209">
        <f t="shared" si="25"/>
        <v>0</v>
      </c>
    </row>
    <row r="108" spans="3:21" s="143" customFormat="1" ht="72" customHeight="1">
      <c r="C108" s="407"/>
      <c r="D108" s="407"/>
      <c r="E108" s="206"/>
      <c r="F108" s="408"/>
      <c r="G108" s="409"/>
      <c r="H108" s="409"/>
      <c r="I108" s="409"/>
      <c r="J108" s="410"/>
      <c r="K108" s="207"/>
      <c r="L108" s="207"/>
      <c r="M108" s="208">
        <f t="shared" si="18"/>
        <v>0</v>
      </c>
      <c r="N108" s="207"/>
      <c r="O108" s="208">
        <f t="shared" si="19"/>
        <v>0</v>
      </c>
      <c r="P108" s="209">
        <f t="shared" si="20"/>
        <v>0</v>
      </c>
      <c r="Q108" s="209">
        <f t="shared" si="21"/>
        <v>0</v>
      </c>
      <c r="R108" s="209">
        <f t="shared" si="22"/>
        <v>0</v>
      </c>
      <c r="S108" s="209">
        <f t="shared" si="23"/>
        <v>0</v>
      </c>
      <c r="T108" s="209">
        <f t="shared" si="24"/>
        <v>0</v>
      </c>
      <c r="U108" s="209">
        <f t="shared" si="25"/>
        <v>0</v>
      </c>
    </row>
    <row r="109" spans="3:21" s="143" customFormat="1" ht="72" customHeight="1">
      <c r="C109" s="407"/>
      <c r="D109" s="407"/>
      <c r="E109" s="206"/>
      <c r="F109" s="408"/>
      <c r="G109" s="409"/>
      <c r="H109" s="409"/>
      <c r="I109" s="409"/>
      <c r="J109" s="410"/>
      <c r="K109" s="207"/>
      <c r="L109" s="207"/>
      <c r="M109" s="208">
        <f t="shared" si="18"/>
        <v>0</v>
      </c>
      <c r="N109" s="207"/>
      <c r="O109" s="208">
        <f t="shared" si="19"/>
        <v>0</v>
      </c>
      <c r="P109" s="209">
        <f t="shared" si="20"/>
        <v>0</v>
      </c>
      <c r="Q109" s="209">
        <f t="shared" si="21"/>
        <v>0</v>
      </c>
      <c r="R109" s="209">
        <f t="shared" si="22"/>
        <v>0</v>
      </c>
      <c r="S109" s="209">
        <f t="shared" si="23"/>
        <v>0</v>
      </c>
      <c r="T109" s="209">
        <f t="shared" si="24"/>
        <v>0</v>
      </c>
      <c r="U109" s="209">
        <f t="shared" si="25"/>
        <v>0</v>
      </c>
    </row>
    <row r="110" spans="3:21" s="143" customFormat="1" ht="72" customHeight="1">
      <c r="C110" s="407"/>
      <c r="D110" s="407"/>
      <c r="E110" s="206"/>
      <c r="F110" s="408"/>
      <c r="G110" s="409"/>
      <c r="H110" s="409"/>
      <c r="I110" s="409"/>
      <c r="J110" s="410"/>
      <c r="K110" s="207"/>
      <c r="L110" s="207"/>
      <c r="M110" s="208">
        <f t="shared" si="18"/>
        <v>0</v>
      </c>
      <c r="N110" s="207"/>
      <c r="O110" s="208">
        <f t="shared" si="19"/>
        <v>0</v>
      </c>
      <c r="P110" s="209">
        <f t="shared" si="20"/>
        <v>0</v>
      </c>
      <c r="Q110" s="209">
        <f t="shared" si="21"/>
        <v>0</v>
      </c>
      <c r="R110" s="209">
        <f t="shared" si="22"/>
        <v>0</v>
      </c>
      <c r="S110" s="209">
        <f t="shared" si="23"/>
        <v>0</v>
      </c>
      <c r="T110" s="209">
        <f t="shared" si="24"/>
        <v>0</v>
      </c>
      <c r="U110" s="209">
        <f t="shared" si="25"/>
        <v>0</v>
      </c>
    </row>
    <row r="111" spans="3:21" s="143" customFormat="1" ht="72" customHeight="1">
      <c r="C111" s="407"/>
      <c r="D111" s="407"/>
      <c r="E111" s="206"/>
      <c r="F111" s="408"/>
      <c r="G111" s="409"/>
      <c r="H111" s="409"/>
      <c r="I111" s="409"/>
      <c r="J111" s="410"/>
      <c r="K111" s="207"/>
      <c r="L111" s="207"/>
      <c r="M111" s="208">
        <f t="shared" si="18"/>
        <v>0</v>
      </c>
      <c r="N111" s="207"/>
      <c r="O111" s="208">
        <f t="shared" si="19"/>
        <v>0</v>
      </c>
      <c r="P111" s="209">
        <f t="shared" si="20"/>
        <v>0</v>
      </c>
      <c r="Q111" s="209">
        <f t="shared" si="21"/>
        <v>0</v>
      </c>
      <c r="R111" s="209">
        <f t="shared" si="22"/>
        <v>0</v>
      </c>
      <c r="S111" s="209">
        <f t="shared" si="23"/>
        <v>0</v>
      </c>
      <c r="T111" s="209">
        <f t="shared" si="24"/>
        <v>0</v>
      </c>
      <c r="U111" s="209">
        <f t="shared" si="25"/>
        <v>0</v>
      </c>
    </row>
    <row r="112" spans="3:21" s="143" customFormat="1" ht="72" customHeight="1">
      <c r="C112" s="407"/>
      <c r="D112" s="407"/>
      <c r="E112" s="206"/>
      <c r="F112" s="408"/>
      <c r="G112" s="409"/>
      <c r="H112" s="409"/>
      <c r="I112" s="409"/>
      <c r="J112" s="410"/>
      <c r="K112" s="207"/>
      <c r="L112" s="207"/>
      <c r="M112" s="208">
        <f t="shared" si="18"/>
        <v>0</v>
      </c>
      <c r="N112" s="207"/>
      <c r="O112" s="208">
        <f t="shared" si="19"/>
        <v>0</v>
      </c>
      <c r="P112" s="209">
        <f t="shared" si="20"/>
        <v>0</v>
      </c>
      <c r="Q112" s="209">
        <f t="shared" si="21"/>
        <v>0</v>
      </c>
      <c r="R112" s="209">
        <f t="shared" si="22"/>
        <v>0</v>
      </c>
      <c r="S112" s="209">
        <f t="shared" si="23"/>
        <v>0</v>
      </c>
      <c r="T112" s="209">
        <f t="shared" si="24"/>
        <v>0</v>
      </c>
      <c r="U112" s="209">
        <f t="shared" si="25"/>
        <v>0</v>
      </c>
    </row>
    <row r="113" spans="3:21" s="143" customFormat="1" ht="72" customHeight="1">
      <c r="C113" s="407"/>
      <c r="D113" s="407"/>
      <c r="E113" s="206"/>
      <c r="F113" s="408"/>
      <c r="G113" s="409"/>
      <c r="H113" s="409"/>
      <c r="I113" s="409"/>
      <c r="J113" s="410"/>
      <c r="K113" s="207"/>
      <c r="L113" s="207"/>
      <c r="M113" s="208">
        <f t="shared" si="18"/>
        <v>0</v>
      </c>
      <c r="N113" s="207"/>
      <c r="O113" s="208">
        <f t="shared" si="19"/>
        <v>0</v>
      </c>
      <c r="P113" s="209">
        <f t="shared" si="20"/>
        <v>0</v>
      </c>
      <c r="Q113" s="209">
        <f t="shared" si="21"/>
        <v>0</v>
      </c>
      <c r="R113" s="209">
        <f t="shared" si="22"/>
        <v>0</v>
      </c>
      <c r="S113" s="209">
        <f t="shared" si="23"/>
        <v>0</v>
      </c>
      <c r="T113" s="209">
        <f t="shared" si="24"/>
        <v>0</v>
      </c>
      <c r="U113" s="209">
        <f t="shared" si="25"/>
        <v>0</v>
      </c>
    </row>
    <row r="114" spans="3:21" s="143" customFormat="1" ht="72" customHeight="1">
      <c r="C114" s="407"/>
      <c r="D114" s="407"/>
      <c r="E114" s="206"/>
      <c r="F114" s="408"/>
      <c r="G114" s="409"/>
      <c r="H114" s="409"/>
      <c r="I114" s="409"/>
      <c r="J114" s="410"/>
      <c r="K114" s="207"/>
      <c r="L114" s="207"/>
      <c r="M114" s="208">
        <f t="shared" si="18"/>
        <v>0</v>
      </c>
      <c r="N114" s="207"/>
      <c r="O114" s="208">
        <f t="shared" si="19"/>
        <v>0</v>
      </c>
      <c r="P114" s="209">
        <f t="shared" si="20"/>
        <v>0</v>
      </c>
      <c r="Q114" s="209">
        <f t="shared" si="21"/>
        <v>0</v>
      </c>
      <c r="R114" s="209">
        <f t="shared" si="22"/>
        <v>0</v>
      </c>
      <c r="S114" s="209">
        <f t="shared" si="23"/>
        <v>0</v>
      </c>
      <c r="T114" s="209">
        <f t="shared" si="24"/>
        <v>0</v>
      </c>
      <c r="U114" s="209">
        <f t="shared" si="25"/>
        <v>0</v>
      </c>
    </row>
    <row r="115" spans="3:21" s="143" customFormat="1" ht="72" customHeight="1">
      <c r="C115" s="407"/>
      <c r="D115" s="407"/>
      <c r="E115" s="206"/>
      <c r="F115" s="408"/>
      <c r="G115" s="409"/>
      <c r="H115" s="409"/>
      <c r="I115" s="409"/>
      <c r="J115" s="410"/>
      <c r="K115" s="207"/>
      <c r="L115" s="207"/>
      <c r="M115" s="208">
        <f t="shared" si="18"/>
        <v>0</v>
      </c>
      <c r="N115" s="207"/>
      <c r="O115" s="208">
        <f t="shared" si="19"/>
        <v>0</v>
      </c>
      <c r="P115" s="209">
        <f t="shared" si="20"/>
        <v>0</v>
      </c>
      <c r="Q115" s="209">
        <f t="shared" si="21"/>
        <v>0</v>
      </c>
      <c r="R115" s="209">
        <f t="shared" si="22"/>
        <v>0</v>
      </c>
      <c r="S115" s="209">
        <f t="shared" si="23"/>
        <v>0</v>
      </c>
      <c r="T115" s="209">
        <f t="shared" si="24"/>
        <v>0</v>
      </c>
      <c r="U115" s="209">
        <f t="shared" si="25"/>
        <v>0</v>
      </c>
    </row>
    <row r="116" spans="3:21" s="143" customFormat="1" ht="72" customHeight="1">
      <c r="C116" s="407"/>
      <c r="D116" s="407"/>
      <c r="E116" s="206"/>
      <c r="F116" s="411"/>
      <c r="G116" s="412"/>
      <c r="H116" s="412"/>
      <c r="I116" s="412"/>
      <c r="J116" s="413"/>
      <c r="K116" s="207"/>
      <c r="L116" s="207"/>
      <c r="M116" s="208">
        <f t="shared" si="18"/>
        <v>0</v>
      </c>
      <c r="N116" s="207"/>
      <c r="O116" s="208">
        <f t="shared" si="19"/>
        <v>0</v>
      </c>
      <c r="P116" s="209">
        <f t="shared" si="20"/>
        <v>0</v>
      </c>
      <c r="Q116" s="209">
        <f t="shared" si="21"/>
        <v>0</v>
      </c>
      <c r="R116" s="209">
        <f t="shared" si="22"/>
        <v>0</v>
      </c>
      <c r="S116" s="209">
        <f t="shared" si="23"/>
        <v>0</v>
      </c>
      <c r="T116" s="209">
        <f t="shared" si="24"/>
        <v>0</v>
      </c>
      <c r="U116" s="209">
        <f t="shared" si="25"/>
        <v>0</v>
      </c>
    </row>
    <row r="117" spans="3:21" s="142" customFormat="1" ht="40.5" customHeight="1">
      <c r="C117" s="196"/>
      <c r="D117" s="196"/>
      <c r="E117" s="196"/>
      <c r="F117" s="196"/>
      <c r="G117" s="196"/>
      <c r="H117" s="196"/>
      <c r="I117" s="196"/>
      <c r="J117" s="196"/>
      <c r="K117" s="383" t="s">
        <v>66</v>
      </c>
      <c r="L117" s="385"/>
      <c r="M117" s="197">
        <f>SUM(M97:M116)</f>
        <v>0.58333333333333326</v>
      </c>
      <c r="N117" s="197">
        <f t="shared" ref="N117:O117" si="26">SUM(N97:N116)</f>
        <v>0</v>
      </c>
      <c r="O117" s="197">
        <f t="shared" si="26"/>
        <v>0.58333333333333326</v>
      </c>
      <c r="P117" s="197">
        <f>SUM($P$96:$P$116)</f>
        <v>0</v>
      </c>
      <c r="Q117" s="197">
        <f>SUM($Q$96:$Q$116)</f>
        <v>0</v>
      </c>
      <c r="R117" s="197">
        <f>SUM($R$96:$R$116)</f>
        <v>1.6666666666666665</v>
      </c>
      <c r="S117" s="197">
        <f>SUM($S$96:$S$116)</f>
        <v>4.1666666666666741E-2</v>
      </c>
      <c r="T117" s="197">
        <f>SUM($T$96:$T$116)</f>
        <v>0</v>
      </c>
      <c r="U117" s="197">
        <f>SUM($U$96:$U$116)</f>
        <v>0</v>
      </c>
    </row>
    <row r="118" spans="3:21" s="142" customFormat="1" ht="13.5" customHeight="1">
      <c r="C118" s="243"/>
      <c r="D118" s="243"/>
      <c r="E118" s="243"/>
      <c r="F118" s="243"/>
      <c r="G118" s="243"/>
      <c r="H118" s="243"/>
      <c r="I118" s="243"/>
      <c r="J118" s="243"/>
      <c r="K118" s="243"/>
      <c r="L118" s="243"/>
      <c r="M118" s="243"/>
      <c r="N118" s="243"/>
      <c r="O118" s="243"/>
      <c r="P118" s="243"/>
      <c r="Q118" s="243"/>
      <c r="R118" s="243"/>
    </row>
    <row r="119" spans="3:21" s="142" customFormat="1" ht="25.5" customHeight="1">
      <c r="C119" s="387" t="s">
        <v>46</v>
      </c>
      <c r="D119" s="388"/>
      <c r="E119" s="157"/>
      <c r="F119" s="393" t="s">
        <v>121</v>
      </c>
      <c r="G119" s="394"/>
      <c r="H119" s="394"/>
      <c r="I119" s="394"/>
      <c r="J119" s="395"/>
      <c r="K119" s="373" t="s">
        <v>48</v>
      </c>
      <c r="L119" s="402"/>
      <c r="M119" s="402"/>
      <c r="N119" s="402"/>
      <c r="O119" s="374"/>
      <c r="P119" s="404" t="s">
        <v>49</v>
      </c>
      <c r="Q119" s="405"/>
      <c r="R119" s="373" t="s">
        <v>50</v>
      </c>
      <c r="S119" s="374"/>
      <c r="T119" s="373" t="s">
        <v>51</v>
      </c>
      <c r="U119" s="374"/>
    </row>
    <row r="120" spans="3:21" s="142" customFormat="1" ht="25.5" customHeight="1">
      <c r="C120" s="389"/>
      <c r="D120" s="390"/>
      <c r="E120" s="158" t="s">
        <v>52</v>
      </c>
      <c r="F120" s="396"/>
      <c r="G120" s="397"/>
      <c r="H120" s="397"/>
      <c r="I120" s="397"/>
      <c r="J120" s="398"/>
      <c r="K120" s="375"/>
      <c r="L120" s="403"/>
      <c r="M120" s="403"/>
      <c r="N120" s="403"/>
      <c r="O120" s="376"/>
      <c r="P120" s="386"/>
      <c r="Q120" s="406"/>
      <c r="R120" s="375"/>
      <c r="S120" s="376"/>
      <c r="T120" s="375"/>
      <c r="U120" s="376"/>
    </row>
    <row r="121" spans="3:21" s="142" customFormat="1" ht="25.5" customHeight="1">
      <c r="C121" s="389"/>
      <c r="D121" s="390"/>
      <c r="E121" s="158" t="s">
        <v>53</v>
      </c>
      <c r="F121" s="396"/>
      <c r="G121" s="397"/>
      <c r="H121" s="397"/>
      <c r="I121" s="397"/>
      <c r="J121" s="398"/>
      <c r="K121" s="377" t="s">
        <v>38</v>
      </c>
      <c r="L121" s="378"/>
      <c r="M121" s="379" t="s">
        <v>93</v>
      </c>
      <c r="N121" s="379" t="s">
        <v>94</v>
      </c>
      <c r="O121" s="381" t="s">
        <v>95</v>
      </c>
      <c r="P121" s="159" t="s">
        <v>56</v>
      </c>
      <c r="Q121" s="160" t="s">
        <v>57</v>
      </c>
      <c r="R121" s="161" t="s">
        <v>58</v>
      </c>
      <c r="S121" s="161" t="s">
        <v>59</v>
      </c>
      <c r="T121" s="161" t="s">
        <v>60</v>
      </c>
      <c r="U121" s="161" t="s">
        <v>61</v>
      </c>
    </row>
    <row r="122" spans="3:21" s="142" customFormat="1" ht="25.5" customHeight="1">
      <c r="C122" s="391"/>
      <c r="D122" s="392"/>
      <c r="E122" s="162"/>
      <c r="F122" s="399"/>
      <c r="G122" s="400"/>
      <c r="H122" s="400"/>
      <c r="I122" s="400"/>
      <c r="J122" s="401"/>
      <c r="K122" s="163" t="s">
        <v>62</v>
      </c>
      <c r="L122" s="163" t="s">
        <v>63</v>
      </c>
      <c r="M122" s="380"/>
      <c r="N122" s="380"/>
      <c r="O122" s="382"/>
      <c r="P122" s="164" t="s">
        <v>64</v>
      </c>
      <c r="Q122" s="163" t="s">
        <v>45</v>
      </c>
      <c r="R122" s="163" t="s">
        <v>64</v>
      </c>
      <c r="S122" s="163" t="s">
        <v>45</v>
      </c>
      <c r="T122" s="163" t="s">
        <v>64</v>
      </c>
      <c r="U122" s="163" t="s">
        <v>45</v>
      </c>
    </row>
    <row r="123" spans="3:21" s="199" customFormat="1" ht="33" customHeight="1">
      <c r="C123" s="383" t="s">
        <v>135</v>
      </c>
      <c r="D123" s="384"/>
      <c r="E123" s="384"/>
      <c r="F123" s="384"/>
      <c r="G123" s="384"/>
      <c r="H123" s="384"/>
      <c r="I123" s="384"/>
      <c r="J123" s="384"/>
      <c r="K123" s="384"/>
      <c r="L123" s="384"/>
      <c r="M123" s="384"/>
      <c r="N123" s="384"/>
      <c r="O123" s="385"/>
      <c r="P123" s="200">
        <f>$P$117</f>
        <v>0</v>
      </c>
      <c r="Q123" s="200">
        <f>$Q$117</f>
        <v>0</v>
      </c>
      <c r="R123" s="200">
        <f>$R$117</f>
        <v>1.6666666666666665</v>
      </c>
      <c r="S123" s="200">
        <f>$S$117</f>
        <v>4.1666666666666741E-2</v>
      </c>
      <c r="T123" s="200">
        <f>$T$117</f>
        <v>0</v>
      </c>
      <c r="U123" s="200">
        <f>$U$117</f>
        <v>0</v>
      </c>
    </row>
    <row r="124" spans="3:21" s="143" customFormat="1" ht="72" customHeight="1">
      <c r="C124" s="407"/>
      <c r="D124" s="407"/>
      <c r="E124" s="206"/>
      <c r="F124" s="408"/>
      <c r="G124" s="409"/>
      <c r="H124" s="409"/>
      <c r="I124" s="409"/>
      <c r="J124" s="410"/>
      <c r="K124" s="207"/>
      <c r="L124" s="207"/>
      <c r="M124" s="208">
        <f>L124-K124</f>
        <v>0</v>
      </c>
      <c r="N124" s="207"/>
      <c r="O124" s="208">
        <f>M124-N124</f>
        <v>0</v>
      </c>
      <c r="P124" s="209">
        <f>IF(E124=$P$55,O124,0)</f>
        <v>0</v>
      </c>
      <c r="Q124" s="209">
        <f>IF(E124=$Q$55,O124,0)</f>
        <v>0</v>
      </c>
      <c r="R124" s="209">
        <f>IF(E124=$R$55,O124,0)</f>
        <v>0</v>
      </c>
      <c r="S124" s="209">
        <f>IF(E124=$S$55,O124,0)</f>
        <v>0</v>
      </c>
      <c r="T124" s="209">
        <f>IF(E124=$T$55,O124,0)</f>
        <v>0</v>
      </c>
      <c r="U124" s="209">
        <f>IF(E124=$U$55,O124,0)</f>
        <v>0</v>
      </c>
    </row>
    <row r="125" spans="3:21" s="143" customFormat="1" ht="72" customHeight="1">
      <c r="C125" s="407"/>
      <c r="D125" s="407"/>
      <c r="E125" s="206"/>
      <c r="F125" s="408"/>
      <c r="G125" s="409"/>
      <c r="H125" s="409"/>
      <c r="I125" s="409"/>
      <c r="J125" s="410"/>
      <c r="K125" s="207"/>
      <c r="L125" s="207"/>
      <c r="M125" s="208">
        <f t="shared" ref="M125:M143" si="27">L125-K125</f>
        <v>0</v>
      </c>
      <c r="N125" s="207"/>
      <c r="O125" s="208">
        <f t="shared" ref="O125:O143" si="28">M125-N125</f>
        <v>0</v>
      </c>
      <c r="P125" s="209">
        <f>IF(E125=$P$55,O125,0)</f>
        <v>0</v>
      </c>
      <c r="Q125" s="209">
        <f>IF(E125=$Q$55,O125,0)</f>
        <v>0</v>
      </c>
      <c r="R125" s="209">
        <f>IF(E125=$R$55,O125,0)</f>
        <v>0</v>
      </c>
      <c r="S125" s="209">
        <f>IF(E125=$S$55,O125,0)</f>
        <v>0</v>
      </c>
      <c r="T125" s="209">
        <f>IF(E125=$T$55,O125,0)</f>
        <v>0</v>
      </c>
      <c r="U125" s="209">
        <f>IF(E125=$U$55,O125,0)</f>
        <v>0</v>
      </c>
    </row>
    <row r="126" spans="3:21" s="143" customFormat="1" ht="72" customHeight="1">
      <c r="C126" s="407"/>
      <c r="D126" s="407"/>
      <c r="E126" s="206"/>
      <c r="F126" s="408"/>
      <c r="G126" s="409"/>
      <c r="H126" s="409"/>
      <c r="I126" s="409"/>
      <c r="J126" s="410"/>
      <c r="K126" s="207"/>
      <c r="L126" s="207"/>
      <c r="M126" s="208">
        <f t="shared" ref="M126:M141" si="29">L126-K126</f>
        <v>0</v>
      </c>
      <c r="N126" s="207"/>
      <c r="O126" s="208">
        <f t="shared" ref="O126:O141" si="30">M126-N126</f>
        <v>0</v>
      </c>
      <c r="P126" s="209">
        <f t="shared" ref="P126:P141" si="31">IF(E126=$P$55,O126,0)</f>
        <v>0</v>
      </c>
      <c r="Q126" s="209">
        <f t="shared" ref="Q126:Q141" si="32">IF(E126=$Q$55,O126,0)</f>
        <v>0</v>
      </c>
      <c r="R126" s="209">
        <f t="shared" ref="R126:R141" si="33">IF(E126=$R$55,O126,0)</f>
        <v>0</v>
      </c>
      <c r="S126" s="209">
        <f t="shared" ref="S126:S141" si="34">IF(E126=$S$55,O126,0)</f>
        <v>0</v>
      </c>
      <c r="T126" s="209">
        <f t="shared" ref="T126:T141" si="35">IF(E126=$T$55,O126,0)</f>
        <v>0</v>
      </c>
      <c r="U126" s="209">
        <f t="shared" ref="U126:U141" si="36">IF(E126=$U$55,O126,0)</f>
        <v>0</v>
      </c>
    </row>
    <row r="127" spans="3:21" s="143" customFormat="1" ht="72" customHeight="1">
      <c r="C127" s="407"/>
      <c r="D127" s="407"/>
      <c r="E127" s="206"/>
      <c r="F127" s="408"/>
      <c r="G127" s="409"/>
      <c r="H127" s="409"/>
      <c r="I127" s="409"/>
      <c r="J127" s="410"/>
      <c r="K127" s="207"/>
      <c r="L127" s="207"/>
      <c r="M127" s="208">
        <f t="shared" si="29"/>
        <v>0</v>
      </c>
      <c r="N127" s="207"/>
      <c r="O127" s="208">
        <f t="shared" si="30"/>
        <v>0</v>
      </c>
      <c r="P127" s="209">
        <f t="shared" si="31"/>
        <v>0</v>
      </c>
      <c r="Q127" s="209">
        <f t="shared" si="32"/>
        <v>0</v>
      </c>
      <c r="R127" s="209">
        <f t="shared" si="33"/>
        <v>0</v>
      </c>
      <c r="S127" s="209">
        <f t="shared" si="34"/>
        <v>0</v>
      </c>
      <c r="T127" s="209">
        <f t="shared" si="35"/>
        <v>0</v>
      </c>
      <c r="U127" s="209">
        <f t="shared" si="36"/>
        <v>0</v>
      </c>
    </row>
    <row r="128" spans="3:21" s="143" customFormat="1" ht="72" customHeight="1">
      <c r="C128" s="407"/>
      <c r="D128" s="407"/>
      <c r="E128" s="206"/>
      <c r="F128" s="408"/>
      <c r="G128" s="409"/>
      <c r="H128" s="409"/>
      <c r="I128" s="409"/>
      <c r="J128" s="410"/>
      <c r="K128" s="207"/>
      <c r="L128" s="207"/>
      <c r="M128" s="208">
        <f t="shared" si="29"/>
        <v>0</v>
      </c>
      <c r="N128" s="207"/>
      <c r="O128" s="208">
        <f t="shared" si="30"/>
        <v>0</v>
      </c>
      <c r="P128" s="209">
        <f t="shared" si="31"/>
        <v>0</v>
      </c>
      <c r="Q128" s="209">
        <f t="shared" si="32"/>
        <v>0</v>
      </c>
      <c r="R128" s="209">
        <f t="shared" si="33"/>
        <v>0</v>
      </c>
      <c r="S128" s="209">
        <f t="shared" si="34"/>
        <v>0</v>
      </c>
      <c r="T128" s="209">
        <f t="shared" si="35"/>
        <v>0</v>
      </c>
      <c r="U128" s="209">
        <f t="shared" si="36"/>
        <v>0</v>
      </c>
    </row>
    <row r="129" spans="3:21" s="143" customFormat="1" ht="72" customHeight="1">
      <c r="C129" s="407"/>
      <c r="D129" s="407"/>
      <c r="E129" s="206"/>
      <c r="F129" s="408"/>
      <c r="G129" s="409"/>
      <c r="H129" s="409"/>
      <c r="I129" s="409"/>
      <c r="J129" s="410"/>
      <c r="K129" s="207"/>
      <c r="L129" s="207"/>
      <c r="M129" s="208">
        <f t="shared" si="29"/>
        <v>0</v>
      </c>
      <c r="N129" s="207"/>
      <c r="O129" s="208">
        <f t="shared" si="30"/>
        <v>0</v>
      </c>
      <c r="P129" s="209">
        <f t="shared" si="31"/>
        <v>0</v>
      </c>
      <c r="Q129" s="209">
        <f t="shared" si="32"/>
        <v>0</v>
      </c>
      <c r="R129" s="209">
        <f t="shared" si="33"/>
        <v>0</v>
      </c>
      <c r="S129" s="209">
        <f t="shared" si="34"/>
        <v>0</v>
      </c>
      <c r="T129" s="209">
        <f t="shared" si="35"/>
        <v>0</v>
      </c>
      <c r="U129" s="209">
        <f t="shared" si="36"/>
        <v>0</v>
      </c>
    </row>
    <row r="130" spans="3:21" s="143" customFormat="1" ht="72" customHeight="1">
      <c r="C130" s="407"/>
      <c r="D130" s="407"/>
      <c r="E130" s="206"/>
      <c r="F130" s="408"/>
      <c r="G130" s="409"/>
      <c r="H130" s="409"/>
      <c r="I130" s="409"/>
      <c r="J130" s="410"/>
      <c r="K130" s="207"/>
      <c r="L130" s="207"/>
      <c r="M130" s="208">
        <f t="shared" si="29"/>
        <v>0</v>
      </c>
      <c r="N130" s="207"/>
      <c r="O130" s="208">
        <f t="shared" si="30"/>
        <v>0</v>
      </c>
      <c r="P130" s="209">
        <f t="shared" si="31"/>
        <v>0</v>
      </c>
      <c r="Q130" s="209">
        <f t="shared" si="32"/>
        <v>0</v>
      </c>
      <c r="R130" s="209">
        <f t="shared" si="33"/>
        <v>0</v>
      </c>
      <c r="S130" s="209">
        <f t="shared" si="34"/>
        <v>0</v>
      </c>
      <c r="T130" s="209">
        <f t="shared" si="35"/>
        <v>0</v>
      </c>
      <c r="U130" s="209">
        <f t="shared" si="36"/>
        <v>0</v>
      </c>
    </row>
    <row r="131" spans="3:21" s="143" customFormat="1" ht="72" customHeight="1">
      <c r="C131" s="407"/>
      <c r="D131" s="407"/>
      <c r="E131" s="206"/>
      <c r="F131" s="408"/>
      <c r="G131" s="409"/>
      <c r="H131" s="409"/>
      <c r="I131" s="409"/>
      <c r="J131" s="410"/>
      <c r="K131" s="207"/>
      <c r="L131" s="207"/>
      <c r="M131" s="208">
        <f t="shared" si="29"/>
        <v>0</v>
      </c>
      <c r="N131" s="207"/>
      <c r="O131" s="208">
        <f t="shared" si="30"/>
        <v>0</v>
      </c>
      <c r="P131" s="209">
        <f t="shared" si="31"/>
        <v>0</v>
      </c>
      <c r="Q131" s="209">
        <f t="shared" si="32"/>
        <v>0</v>
      </c>
      <c r="R131" s="209">
        <f t="shared" si="33"/>
        <v>0</v>
      </c>
      <c r="S131" s="209">
        <f t="shared" si="34"/>
        <v>0</v>
      </c>
      <c r="T131" s="209">
        <f t="shared" si="35"/>
        <v>0</v>
      </c>
      <c r="U131" s="209">
        <f t="shared" si="36"/>
        <v>0</v>
      </c>
    </row>
    <row r="132" spans="3:21" s="143" customFormat="1" ht="72" customHeight="1">
      <c r="C132" s="407"/>
      <c r="D132" s="407"/>
      <c r="E132" s="206"/>
      <c r="F132" s="408"/>
      <c r="G132" s="409"/>
      <c r="H132" s="409"/>
      <c r="I132" s="409"/>
      <c r="J132" s="410"/>
      <c r="K132" s="207"/>
      <c r="L132" s="207"/>
      <c r="M132" s="208">
        <f t="shared" si="29"/>
        <v>0</v>
      </c>
      <c r="N132" s="207"/>
      <c r="O132" s="208">
        <f t="shared" si="30"/>
        <v>0</v>
      </c>
      <c r="P132" s="209">
        <f t="shared" si="31"/>
        <v>0</v>
      </c>
      <c r="Q132" s="209">
        <f t="shared" si="32"/>
        <v>0</v>
      </c>
      <c r="R132" s="209">
        <f t="shared" si="33"/>
        <v>0</v>
      </c>
      <c r="S132" s="209">
        <f t="shared" si="34"/>
        <v>0</v>
      </c>
      <c r="T132" s="209">
        <f t="shared" si="35"/>
        <v>0</v>
      </c>
      <c r="U132" s="209">
        <f t="shared" si="36"/>
        <v>0</v>
      </c>
    </row>
    <row r="133" spans="3:21" s="143" customFormat="1" ht="72" customHeight="1">
      <c r="C133" s="407"/>
      <c r="D133" s="407"/>
      <c r="E133" s="206"/>
      <c r="F133" s="408"/>
      <c r="G133" s="409"/>
      <c r="H133" s="409"/>
      <c r="I133" s="409"/>
      <c r="J133" s="410"/>
      <c r="K133" s="207"/>
      <c r="L133" s="207"/>
      <c r="M133" s="208">
        <f t="shared" si="29"/>
        <v>0</v>
      </c>
      <c r="N133" s="207"/>
      <c r="O133" s="208">
        <f t="shared" si="30"/>
        <v>0</v>
      </c>
      <c r="P133" s="209">
        <f t="shared" si="31"/>
        <v>0</v>
      </c>
      <c r="Q133" s="209">
        <f t="shared" si="32"/>
        <v>0</v>
      </c>
      <c r="R133" s="209">
        <f t="shared" si="33"/>
        <v>0</v>
      </c>
      <c r="S133" s="209">
        <f t="shared" si="34"/>
        <v>0</v>
      </c>
      <c r="T133" s="209">
        <f t="shared" si="35"/>
        <v>0</v>
      </c>
      <c r="U133" s="209">
        <f t="shared" si="36"/>
        <v>0</v>
      </c>
    </row>
    <row r="134" spans="3:21" s="143" customFormat="1" ht="72" customHeight="1">
      <c r="C134" s="407"/>
      <c r="D134" s="407"/>
      <c r="E134" s="206"/>
      <c r="F134" s="408"/>
      <c r="G134" s="409"/>
      <c r="H134" s="409"/>
      <c r="I134" s="409"/>
      <c r="J134" s="410"/>
      <c r="K134" s="207"/>
      <c r="L134" s="207"/>
      <c r="M134" s="208">
        <f t="shared" si="29"/>
        <v>0</v>
      </c>
      <c r="N134" s="207"/>
      <c r="O134" s="208">
        <f t="shared" si="30"/>
        <v>0</v>
      </c>
      <c r="P134" s="209">
        <f t="shared" si="31"/>
        <v>0</v>
      </c>
      <c r="Q134" s="209">
        <f t="shared" si="32"/>
        <v>0</v>
      </c>
      <c r="R134" s="209">
        <f t="shared" si="33"/>
        <v>0</v>
      </c>
      <c r="S134" s="209">
        <f t="shared" si="34"/>
        <v>0</v>
      </c>
      <c r="T134" s="209">
        <f t="shared" si="35"/>
        <v>0</v>
      </c>
      <c r="U134" s="209">
        <f t="shared" si="36"/>
        <v>0</v>
      </c>
    </row>
    <row r="135" spans="3:21" s="143" customFormat="1" ht="72" customHeight="1">
      <c r="C135" s="407"/>
      <c r="D135" s="407"/>
      <c r="E135" s="206"/>
      <c r="F135" s="408"/>
      <c r="G135" s="409"/>
      <c r="H135" s="409"/>
      <c r="I135" s="409"/>
      <c r="J135" s="410"/>
      <c r="K135" s="207"/>
      <c r="L135" s="207"/>
      <c r="M135" s="208">
        <f t="shared" si="29"/>
        <v>0</v>
      </c>
      <c r="N135" s="207"/>
      <c r="O135" s="208">
        <f t="shared" si="30"/>
        <v>0</v>
      </c>
      <c r="P135" s="209">
        <f t="shared" si="31"/>
        <v>0</v>
      </c>
      <c r="Q135" s="209">
        <f t="shared" si="32"/>
        <v>0</v>
      </c>
      <c r="R135" s="209">
        <f t="shared" si="33"/>
        <v>0</v>
      </c>
      <c r="S135" s="209">
        <f t="shared" si="34"/>
        <v>0</v>
      </c>
      <c r="T135" s="209">
        <f t="shared" si="35"/>
        <v>0</v>
      </c>
      <c r="U135" s="209">
        <f t="shared" si="36"/>
        <v>0</v>
      </c>
    </row>
    <row r="136" spans="3:21" s="143" customFormat="1" ht="72" customHeight="1">
      <c r="C136" s="407"/>
      <c r="D136" s="407"/>
      <c r="E136" s="206"/>
      <c r="F136" s="408"/>
      <c r="G136" s="409"/>
      <c r="H136" s="409"/>
      <c r="I136" s="409"/>
      <c r="J136" s="410"/>
      <c r="K136" s="207"/>
      <c r="L136" s="207"/>
      <c r="M136" s="208">
        <f t="shared" si="29"/>
        <v>0</v>
      </c>
      <c r="N136" s="207"/>
      <c r="O136" s="208">
        <f t="shared" si="30"/>
        <v>0</v>
      </c>
      <c r="P136" s="209">
        <f t="shared" si="31"/>
        <v>0</v>
      </c>
      <c r="Q136" s="209">
        <f t="shared" si="32"/>
        <v>0</v>
      </c>
      <c r="R136" s="209">
        <f t="shared" si="33"/>
        <v>0</v>
      </c>
      <c r="S136" s="209">
        <f t="shared" si="34"/>
        <v>0</v>
      </c>
      <c r="T136" s="209">
        <f t="shared" si="35"/>
        <v>0</v>
      </c>
      <c r="U136" s="209">
        <f t="shared" si="36"/>
        <v>0</v>
      </c>
    </row>
    <row r="137" spans="3:21" s="143" customFormat="1" ht="72" customHeight="1">
      <c r="C137" s="407"/>
      <c r="D137" s="407"/>
      <c r="E137" s="206"/>
      <c r="F137" s="408"/>
      <c r="G137" s="409"/>
      <c r="H137" s="409"/>
      <c r="I137" s="409"/>
      <c r="J137" s="410"/>
      <c r="K137" s="207"/>
      <c r="L137" s="207"/>
      <c r="M137" s="208">
        <f t="shared" si="29"/>
        <v>0</v>
      </c>
      <c r="N137" s="207"/>
      <c r="O137" s="208">
        <f t="shared" si="30"/>
        <v>0</v>
      </c>
      <c r="P137" s="209">
        <f t="shared" si="31"/>
        <v>0</v>
      </c>
      <c r="Q137" s="209">
        <f t="shared" si="32"/>
        <v>0</v>
      </c>
      <c r="R137" s="209">
        <f t="shared" si="33"/>
        <v>0</v>
      </c>
      <c r="S137" s="209">
        <f t="shared" si="34"/>
        <v>0</v>
      </c>
      <c r="T137" s="209">
        <f t="shared" si="35"/>
        <v>0</v>
      </c>
      <c r="U137" s="209">
        <f t="shared" si="36"/>
        <v>0</v>
      </c>
    </row>
    <row r="138" spans="3:21" s="143" customFormat="1" ht="72" customHeight="1">
      <c r="C138" s="407"/>
      <c r="D138" s="407"/>
      <c r="E138" s="206"/>
      <c r="F138" s="408"/>
      <c r="G138" s="409"/>
      <c r="H138" s="409"/>
      <c r="I138" s="409"/>
      <c r="J138" s="410"/>
      <c r="K138" s="207"/>
      <c r="L138" s="207"/>
      <c r="M138" s="208">
        <f t="shared" si="29"/>
        <v>0</v>
      </c>
      <c r="N138" s="207"/>
      <c r="O138" s="208">
        <f t="shared" si="30"/>
        <v>0</v>
      </c>
      <c r="P138" s="209">
        <f t="shared" si="31"/>
        <v>0</v>
      </c>
      <c r="Q138" s="209">
        <f t="shared" si="32"/>
        <v>0</v>
      </c>
      <c r="R138" s="209">
        <f t="shared" si="33"/>
        <v>0</v>
      </c>
      <c r="S138" s="209">
        <f t="shared" si="34"/>
        <v>0</v>
      </c>
      <c r="T138" s="209">
        <f t="shared" si="35"/>
        <v>0</v>
      </c>
      <c r="U138" s="209">
        <f t="shared" si="36"/>
        <v>0</v>
      </c>
    </row>
    <row r="139" spans="3:21" s="143" customFormat="1" ht="72" customHeight="1">
      <c r="C139" s="407"/>
      <c r="D139" s="407"/>
      <c r="E139" s="206"/>
      <c r="F139" s="408"/>
      <c r="G139" s="409"/>
      <c r="H139" s="409"/>
      <c r="I139" s="409"/>
      <c r="J139" s="410"/>
      <c r="K139" s="207"/>
      <c r="L139" s="207"/>
      <c r="M139" s="208">
        <f t="shared" si="29"/>
        <v>0</v>
      </c>
      <c r="N139" s="207"/>
      <c r="O139" s="208">
        <f t="shared" si="30"/>
        <v>0</v>
      </c>
      <c r="P139" s="209">
        <f t="shared" si="31"/>
        <v>0</v>
      </c>
      <c r="Q139" s="209">
        <f t="shared" si="32"/>
        <v>0</v>
      </c>
      <c r="R139" s="209">
        <f t="shared" si="33"/>
        <v>0</v>
      </c>
      <c r="S139" s="209">
        <f t="shared" si="34"/>
        <v>0</v>
      </c>
      <c r="T139" s="209">
        <f t="shared" si="35"/>
        <v>0</v>
      </c>
      <c r="U139" s="209">
        <f t="shared" si="36"/>
        <v>0</v>
      </c>
    </row>
    <row r="140" spans="3:21" s="143" customFormat="1" ht="72" customHeight="1">
      <c r="C140" s="407"/>
      <c r="D140" s="407"/>
      <c r="E140" s="206"/>
      <c r="F140" s="408"/>
      <c r="G140" s="409"/>
      <c r="H140" s="409"/>
      <c r="I140" s="409"/>
      <c r="J140" s="410"/>
      <c r="K140" s="207"/>
      <c r="L140" s="207"/>
      <c r="M140" s="208">
        <f t="shared" si="29"/>
        <v>0</v>
      </c>
      <c r="N140" s="207"/>
      <c r="O140" s="208">
        <f t="shared" si="30"/>
        <v>0</v>
      </c>
      <c r="P140" s="209">
        <f t="shared" si="31"/>
        <v>0</v>
      </c>
      <c r="Q140" s="209">
        <f t="shared" si="32"/>
        <v>0</v>
      </c>
      <c r="R140" s="209">
        <f t="shared" si="33"/>
        <v>0</v>
      </c>
      <c r="S140" s="209">
        <f t="shared" si="34"/>
        <v>0</v>
      </c>
      <c r="T140" s="209">
        <f t="shared" si="35"/>
        <v>0</v>
      </c>
      <c r="U140" s="209">
        <f t="shared" si="36"/>
        <v>0</v>
      </c>
    </row>
    <row r="141" spans="3:21" s="143" customFormat="1" ht="72" customHeight="1">
      <c r="C141" s="407"/>
      <c r="D141" s="407"/>
      <c r="E141" s="206"/>
      <c r="F141" s="408"/>
      <c r="G141" s="409"/>
      <c r="H141" s="409"/>
      <c r="I141" s="409"/>
      <c r="J141" s="410"/>
      <c r="K141" s="207"/>
      <c r="L141" s="207"/>
      <c r="M141" s="208">
        <f t="shared" si="29"/>
        <v>0</v>
      </c>
      <c r="N141" s="207"/>
      <c r="O141" s="208">
        <f t="shared" si="30"/>
        <v>0</v>
      </c>
      <c r="P141" s="209">
        <f t="shared" si="31"/>
        <v>0</v>
      </c>
      <c r="Q141" s="209">
        <f t="shared" si="32"/>
        <v>0</v>
      </c>
      <c r="R141" s="209">
        <f t="shared" si="33"/>
        <v>0</v>
      </c>
      <c r="S141" s="209">
        <f t="shared" si="34"/>
        <v>0</v>
      </c>
      <c r="T141" s="209">
        <f t="shared" si="35"/>
        <v>0</v>
      </c>
      <c r="U141" s="209">
        <f t="shared" si="36"/>
        <v>0</v>
      </c>
    </row>
    <row r="142" spans="3:21" s="143" customFormat="1" ht="72" customHeight="1">
      <c r="C142" s="237"/>
      <c r="D142" s="238"/>
      <c r="E142" s="206"/>
      <c r="F142" s="408"/>
      <c r="G142" s="409"/>
      <c r="H142" s="409"/>
      <c r="I142" s="409"/>
      <c r="J142" s="410"/>
      <c r="K142" s="207"/>
      <c r="L142" s="207"/>
      <c r="M142" s="208">
        <f t="shared" si="27"/>
        <v>0</v>
      </c>
      <c r="N142" s="207"/>
      <c r="O142" s="208">
        <f t="shared" si="28"/>
        <v>0</v>
      </c>
      <c r="P142" s="209">
        <f>IF(E142=$P$55,O142,0)</f>
        <v>0</v>
      </c>
      <c r="Q142" s="209">
        <f>IF(E142=$Q$55,O142,0)</f>
        <v>0</v>
      </c>
      <c r="R142" s="209">
        <f>IF(E142=$R$55,O142,0)</f>
        <v>0</v>
      </c>
      <c r="S142" s="209">
        <f>IF(E142=$S$55,O142,0)</f>
        <v>0</v>
      </c>
      <c r="T142" s="209">
        <f>IF(E142=$T$55,O142,0)</f>
        <v>0</v>
      </c>
      <c r="U142" s="209">
        <f>IF(E142=$U$55,O142,0)</f>
        <v>0</v>
      </c>
    </row>
    <row r="143" spans="3:21" s="143" customFormat="1" ht="72" customHeight="1">
      <c r="C143" s="237"/>
      <c r="D143" s="238"/>
      <c r="E143" s="206"/>
      <c r="F143" s="408"/>
      <c r="G143" s="409"/>
      <c r="H143" s="409"/>
      <c r="I143" s="409"/>
      <c r="J143" s="410"/>
      <c r="K143" s="207"/>
      <c r="L143" s="207"/>
      <c r="M143" s="208">
        <f t="shared" si="27"/>
        <v>0</v>
      </c>
      <c r="N143" s="207"/>
      <c r="O143" s="208">
        <f t="shared" si="28"/>
        <v>0</v>
      </c>
      <c r="P143" s="209">
        <f>IF(E143=$P$55,O143,0)</f>
        <v>0</v>
      </c>
      <c r="Q143" s="209">
        <f>IF(E143=$Q$55,O143,0)</f>
        <v>0</v>
      </c>
      <c r="R143" s="209">
        <f>IF(E143=$R$55,O143,0)</f>
        <v>0</v>
      </c>
      <c r="S143" s="209">
        <f>IF(E143=$S$55,O143,0)</f>
        <v>0</v>
      </c>
      <c r="T143" s="209">
        <f>IF(E143=$T$55,O143,0)</f>
        <v>0</v>
      </c>
      <c r="U143" s="209">
        <f>IF(E143=$U$55,O143,0)</f>
        <v>0</v>
      </c>
    </row>
    <row r="144" spans="3:21" s="199" customFormat="1" ht="33" customHeight="1">
      <c r="C144" s="196"/>
      <c r="D144" s="196"/>
      <c r="E144" s="196"/>
      <c r="F144" s="365" t="s">
        <v>68</v>
      </c>
      <c r="G144" s="366"/>
      <c r="H144" s="366"/>
      <c r="I144" s="366"/>
      <c r="J144" s="366"/>
      <c r="K144" s="366"/>
      <c r="L144" s="366"/>
      <c r="M144" s="366"/>
      <c r="N144" s="366"/>
      <c r="O144" s="367"/>
      <c r="P144" s="201">
        <f>SUM(P123:P143)</f>
        <v>0</v>
      </c>
      <c r="Q144" s="201">
        <f>SUM(Q123:Q143)</f>
        <v>0</v>
      </c>
      <c r="R144" s="201">
        <f>SUM(R123:R143)</f>
        <v>1.6666666666666665</v>
      </c>
      <c r="S144" s="201">
        <f>SUM(S123:S143)</f>
        <v>4.1666666666666741E-2</v>
      </c>
      <c r="T144" s="201">
        <f>SUM(T123:T143)</f>
        <v>0</v>
      </c>
      <c r="U144" s="201">
        <f>SUM(U123:U143)</f>
        <v>0</v>
      </c>
    </row>
    <row r="145" spans="3:21" s="199" customFormat="1" ht="33" customHeight="1">
      <c r="C145" s="196"/>
      <c r="D145" s="196"/>
      <c r="E145" s="196"/>
      <c r="F145" s="365" t="s">
        <v>69</v>
      </c>
      <c r="G145" s="366"/>
      <c r="H145" s="366"/>
      <c r="I145" s="366"/>
      <c r="J145" s="366"/>
      <c r="K145" s="366"/>
      <c r="L145" s="366"/>
      <c r="M145" s="366"/>
      <c r="N145" s="366"/>
      <c r="O145" s="367"/>
      <c r="P145" s="202">
        <f>P144*24</f>
        <v>0</v>
      </c>
      <c r="Q145" s="202">
        <f>Q144*24</f>
        <v>0</v>
      </c>
      <c r="R145" s="202">
        <f t="shared" ref="R145:U145" si="37">R144*24</f>
        <v>40</v>
      </c>
      <c r="S145" s="202">
        <f t="shared" si="37"/>
        <v>1.0000000000000018</v>
      </c>
      <c r="T145" s="202">
        <f t="shared" si="37"/>
        <v>0</v>
      </c>
      <c r="U145" s="202">
        <f t="shared" si="37"/>
        <v>0</v>
      </c>
    </row>
    <row r="146" spans="3:21" s="199" customFormat="1" ht="33" customHeight="1">
      <c r="C146" s="196"/>
      <c r="D146" s="196"/>
      <c r="E146" s="196"/>
      <c r="F146" s="365" t="s">
        <v>70</v>
      </c>
      <c r="G146" s="366"/>
      <c r="H146" s="366"/>
      <c r="I146" s="366"/>
      <c r="J146" s="366"/>
      <c r="K146" s="366"/>
      <c r="L146" s="366"/>
      <c r="M146" s="366"/>
      <c r="N146" s="366"/>
      <c r="O146" s="367"/>
      <c r="P146" s="203">
        <v>1.125</v>
      </c>
      <c r="Q146" s="203">
        <v>1.25</v>
      </c>
      <c r="R146" s="203">
        <v>1.25</v>
      </c>
      <c r="S146" s="203">
        <v>1.5</v>
      </c>
      <c r="T146" s="203">
        <v>1.75</v>
      </c>
      <c r="U146" s="203">
        <v>2</v>
      </c>
    </row>
    <row r="147" spans="3:21" s="199" customFormat="1" ht="33" customHeight="1">
      <c r="C147" s="196"/>
      <c r="D147" s="196"/>
      <c r="E147" s="196"/>
      <c r="F147" s="368" t="s">
        <v>71</v>
      </c>
      <c r="G147" s="369"/>
      <c r="H147" s="369"/>
      <c r="I147" s="369"/>
      <c r="J147" s="369"/>
      <c r="K147" s="369"/>
      <c r="L147" s="369"/>
      <c r="M147" s="369"/>
      <c r="N147" s="369"/>
      <c r="O147" s="370"/>
      <c r="P147" s="204">
        <f>P145*P146</f>
        <v>0</v>
      </c>
      <c r="Q147" s="204">
        <f>Q145*Q146</f>
        <v>0</v>
      </c>
      <c r="R147" s="204">
        <f t="shared" ref="R147:U147" si="38">R145*R146</f>
        <v>50</v>
      </c>
      <c r="S147" s="204">
        <f t="shared" si="38"/>
        <v>1.5000000000000027</v>
      </c>
      <c r="T147" s="204">
        <f t="shared" si="38"/>
        <v>0</v>
      </c>
      <c r="U147" s="204">
        <f t="shared" si="38"/>
        <v>0</v>
      </c>
    </row>
    <row r="148" spans="3:21" s="142" customFormat="1" ht="20.25">
      <c r="C148" s="144"/>
      <c r="D148" s="144"/>
      <c r="E148" s="144"/>
      <c r="F148" s="144"/>
      <c r="G148" s="144"/>
      <c r="H148" s="144"/>
      <c r="I148" s="168"/>
      <c r="J148" s="144"/>
      <c r="K148" s="144"/>
      <c r="L148" s="144"/>
      <c r="M148" s="144"/>
      <c r="N148" s="144"/>
      <c r="O148" s="144"/>
      <c r="P148" s="144"/>
      <c r="Q148" s="144"/>
      <c r="R148" s="144"/>
    </row>
    <row r="149" spans="3:21" s="172" customFormat="1" ht="26.25">
      <c r="C149" s="170" t="s">
        <v>123</v>
      </c>
      <c r="D149" s="171"/>
      <c r="E149" s="171"/>
      <c r="F149" s="171"/>
      <c r="I149" s="362">
        <f>SUM($P$147:$U$147)</f>
        <v>51.5</v>
      </c>
      <c r="J149" s="362"/>
      <c r="K149" s="173" t="s">
        <v>124</v>
      </c>
      <c r="L149" s="174" t="s">
        <v>41</v>
      </c>
      <c r="M149" s="363" t="s">
        <v>125</v>
      </c>
      <c r="N149" s="363"/>
      <c r="O149" s="363"/>
      <c r="P149" s="364">
        <f>$N$18</f>
        <v>8.9328115015974454</v>
      </c>
      <c r="Q149" s="364"/>
      <c r="R149" s="175" t="s">
        <v>72</v>
      </c>
      <c r="S149" s="176" t="s">
        <v>20</v>
      </c>
      <c r="T149" s="357">
        <f>$I$149*$P$149</f>
        <v>460.03979233226846</v>
      </c>
      <c r="U149" s="357"/>
    </row>
    <row r="150" spans="3:21" s="172" customFormat="1" ht="26.25">
      <c r="C150" s="358"/>
      <c r="D150" s="358"/>
      <c r="E150" s="358"/>
      <c r="F150" s="177"/>
      <c r="G150" s="177"/>
      <c r="H150" s="178"/>
      <c r="I150" s="171"/>
      <c r="J150" s="179"/>
      <c r="K150" s="171"/>
      <c r="L150" s="171"/>
      <c r="M150" s="171"/>
      <c r="N150" s="171"/>
      <c r="R150" s="171"/>
      <c r="S150" s="239"/>
      <c r="T150" s="359" t="s">
        <v>73</v>
      </c>
      <c r="U150" s="359"/>
    </row>
    <row r="151" spans="3:21" s="172" customFormat="1" ht="26.25">
      <c r="C151" s="360" t="s">
        <v>82</v>
      </c>
      <c r="D151" s="360"/>
      <c r="E151" s="360"/>
      <c r="F151" s="360"/>
      <c r="G151" s="360"/>
      <c r="H151" s="360"/>
      <c r="I151" s="360"/>
      <c r="J151" s="360"/>
      <c r="K151" s="360"/>
      <c r="L151" s="360"/>
      <c r="M151" s="360"/>
      <c r="N151" s="360"/>
      <c r="O151" s="360"/>
      <c r="P151" s="360"/>
      <c r="Q151" s="360"/>
      <c r="R151" s="360"/>
    </row>
    <row r="152" spans="3:21" s="172" customFormat="1" ht="26.25">
      <c r="C152" s="361" t="s">
        <v>74</v>
      </c>
      <c r="D152" s="361"/>
      <c r="E152" s="361"/>
      <c r="F152" s="361"/>
      <c r="G152" s="361"/>
      <c r="H152" s="361"/>
      <c r="I152" s="361"/>
      <c r="J152" s="361"/>
      <c r="K152" s="361"/>
      <c r="L152" s="361"/>
      <c r="M152" s="361"/>
      <c r="N152" s="361"/>
      <c r="O152" s="361"/>
      <c r="P152" s="361"/>
      <c r="Q152" s="361"/>
      <c r="R152" s="361"/>
    </row>
    <row r="153" spans="3:21" s="183" customFormat="1" ht="26.25">
      <c r="C153" s="181" t="s">
        <v>75</v>
      </c>
      <c r="D153" s="182"/>
      <c r="E153" s="182"/>
      <c r="F153" s="182"/>
      <c r="G153" s="182"/>
      <c r="H153" s="182"/>
      <c r="I153" s="182"/>
      <c r="J153" s="182"/>
      <c r="K153" s="182"/>
      <c r="L153" s="182"/>
      <c r="M153" s="182"/>
      <c r="N153" s="182"/>
      <c r="O153" s="182"/>
      <c r="P153" s="182"/>
      <c r="Q153" s="182"/>
      <c r="R153" s="182"/>
    </row>
    <row r="154" spans="3:21" s="183" customFormat="1" ht="26.25" customHeight="1">
      <c r="C154" s="353" t="s">
        <v>76</v>
      </c>
      <c r="D154" s="353"/>
      <c r="E154" s="353"/>
      <c r="F154" s="353"/>
      <c r="G154" s="353"/>
      <c r="H154" s="353"/>
      <c r="I154" s="353"/>
      <c r="J154" s="353"/>
      <c r="K154" s="353"/>
      <c r="L154" s="353"/>
      <c r="M154" s="353"/>
      <c r="N154" s="353"/>
      <c r="O154" s="353"/>
      <c r="P154" s="353"/>
      <c r="Q154" s="353"/>
      <c r="R154" s="353"/>
      <c r="S154" s="353"/>
      <c r="T154" s="353"/>
    </row>
    <row r="155" spans="3:21" s="183" customFormat="1" ht="26.25">
      <c r="C155" s="353"/>
      <c r="D155" s="353"/>
      <c r="E155" s="353"/>
      <c r="F155" s="353"/>
      <c r="G155" s="353"/>
      <c r="H155" s="353"/>
      <c r="I155" s="353"/>
      <c r="J155" s="353"/>
      <c r="K155" s="353"/>
      <c r="L155" s="353"/>
      <c r="M155" s="353"/>
      <c r="N155" s="353"/>
      <c r="O155" s="353"/>
      <c r="P155" s="353"/>
      <c r="Q155" s="353"/>
      <c r="R155" s="353"/>
      <c r="S155" s="353"/>
      <c r="T155" s="353"/>
    </row>
    <row r="156" spans="3:21" s="183" customFormat="1" ht="45" customHeight="1">
      <c r="C156" s="353"/>
      <c r="D156" s="353"/>
      <c r="E156" s="353"/>
      <c r="F156" s="353"/>
      <c r="G156" s="353"/>
      <c r="H156" s="353"/>
      <c r="I156" s="353"/>
      <c r="J156" s="353"/>
      <c r="K156" s="353"/>
      <c r="L156" s="353"/>
      <c r="M156" s="353"/>
      <c r="N156" s="353"/>
      <c r="O156" s="353"/>
      <c r="P156" s="353"/>
      <c r="Q156" s="353"/>
      <c r="R156" s="353"/>
      <c r="S156" s="353"/>
      <c r="T156" s="353"/>
    </row>
    <row r="157" spans="3:21" s="183" customFormat="1" ht="26.25">
      <c r="C157" s="182"/>
      <c r="D157" s="182"/>
      <c r="E157" s="182"/>
      <c r="F157" s="182"/>
      <c r="G157" s="182"/>
      <c r="H157" s="182"/>
      <c r="I157" s="182"/>
      <c r="J157" s="182"/>
      <c r="K157" s="182"/>
      <c r="L157" s="182"/>
      <c r="M157" s="182"/>
      <c r="N157" s="182"/>
      <c r="O157" s="182"/>
      <c r="P157" s="182"/>
      <c r="Q157" s="182"/>
      <c r="R157" s="182"/>
    </row>
    <row r="158" spans="3:21" s="183" customFormat="1" ht="26.25">
      <c r="C158" s="182"/>
      <c r="D158" s="182"/>
      <c r="E158" s="182"/>
      <c r="F158" s="184"/>
      <c r="G158" s="184"/>
      <c r="H158" s="184"/>
      <c r="I158" s="182"/>
      <c r="J158" s="182"/>
      <c r="K158" s="182"/>
      <c r="L158" s="182"/>
      <c r="M158" s="182"/>
      <c r="N158" s="184"/>
      <c r="O158" s="184"/>
      <c r="P158" s="184"/>
      <c r="Q158" s="184"/>
      <c r="R158" s="184"/>
    </row>
    <row r="159" spans="3:21" s="183" customFormat="1" ht="26.25">
      <c r="C159" s="182" t="s">
        <v>77</v>
      </c>
      <c r="D159" s="354">
        <v>41153</v>
      </c>
      <c r="E159" s="354"/>
      <c r="F159" s="182"/>
      <c r="G159" s="182"/>
      <c r="H159" s="185"/>
      <c r="I159" s="182"/>
      <c r="J159" s="182"/>
      <c r="K159" s="182"/>
      <c r="L159" s="182"/>
      <c r="M159" s="182"/>
      <c r="N159" s="355"/>
      <c r="O159" s="355"/>
      <c r="P159" s="355"/>
      <c r="Q159" s="355"/>
      <c r="R159" s="355"/>
      <c r="S159" s="355"/>
      <c r="T159" s="355"/>
    </row>
    <row r="160" spans="3:21" s="183" customFormat="1" ht="26.25">
      <c r="C160" s="182"/>
      <c r="D160" s="182"/>
      <c r="E160" s="182"/>
      <c r="F160" s="182"/>
      <c r="G160" s="182"/>
      <c r="H160" s="182"/>
      <c r="I160" s="182"/>
      <c r="J160" s="182"/>
      <c r="K160" s="182"/>
      <c r="L160" s="182"/>
      <c r="M160" s="182"/>
      <c r="N160" s="351" t="s">
        <v>78</v>
      </c>
      <c r="O160" s="351"/>
      <c r="P160" s="351"/>
      <c r="Q160" s="351"/>
      <c r="R160" s="351"/>
      <c r="S160" s="351"/>
      <c r="T160" s="351"/>
    </row>
    <row r="161" spans="3:20" s="183" customFormat="1" ht="26.25">
      <c r="C161" s="182"/>
      <c r="D161" s="182"/>
      <c r="E161" s="182"/>
      <c r="F161" s="182"/>
      <c r="G161" s="182"/>
      <c r="H161" s="182"/>
      <c r="I161" s="182"/>
      <c r="J161" s="182"/>
      <c r="K161" s="182"/>
      <c r="L161" s="182"/>
      <c r="M161" s="182"/>
      <c r="N161" s="182"/>
      <c r="O161" s="182"/>
      <c r="P161" s="182"/>
      <c r="Q161" s="182"/>
      <c r="R161" s="182"/>
    </row>
    <row r="162" spans="3:20" s="183" customFormat="1" ht="26.25">
      <c r="C162" s="181" t="s">
        <v>79</v>
      </c>
      <c r="D162" s="182"/>
      <c r="E162" s="182"/>
      <c r="F162" s="182"/>
      <c r="G162" s="182"/>
      <c r="H162" s="182"/>
      <c r="I162" s="182"/>
      <c r="J162" s="182"/>
      <c r="K162" s="182"/>
      <c r="L162" s="182"/>
      <c r="M162" s="182"/>
      <c r="N162" s="182"/>
      <c r="O162" s="182"/>
      <c r="P162" s="182"/>
      <c r="Q162" s="182"/>
      <c r="R162" s="182"/>
    </row>
    <row r="163" spans="3:20" s="183" customFormat="1" ht="26.25" customHeight="1">
      <c r="C163" s="353" t="s">
        <v>80</v>
      </c>
      <c r="D163" s="353"/>
      <c r="E163" s="353"/>
      <c r="F163" s="353"/>
      <c r="G163" s="353"/>
      <c r="H163" s="353"/>
      <c r="I163" s="353"/>
      <c r="J163" s="353"/>
      <c r="K163" s="353"/>
      <c r="L163" s="353"/>
      <c r="M163" s="353"/>
      <c r="N163" s="353"/>
      <c r="O163" s="353"/>
      <c r="P163" s="353"/>
      <c r="Q163" s="353"/>
      <c r="R163" s="353"/>
      <c r="S163" s="353"/>
      <c r="T163" s="353"/>
    </row>
    <row r="164" spans="3:20" s="183" customFormat="1" ht="39.75" customHeight="1">
      <c r="C164" s="353"/>
      <c r="D164" s="353"/>
      <c r="E164" s="353"/>
      <c r="F164" s="353"/>
      <c r="G164" s="353"/>
      <c r="H164" s="353"/>
      <c r="I164" s="353"/>
      <c r="J164" s="353"/>
      <c r="K164" s="353"/>
      <c r="L164" s="353"/>
      <c r="M164" s="353"/>
      <c r="N164" s="353"/>
      <c r="O164" s="353"/>
      <c r="P164" s="353"/>
      <c r="Q164" s="353"/>
      <c r="R164" s="353"/>
      <c r="S164" s="353"/>
      <c r="T164" s="353"/>
    </row>
    <row r="165" spans="3:20" s="183" customFormat="1" ht="54.75" customHeight="1">
      <c r="C165" s="353"/>
      <c r="D165" s="353"/>
      <c r="E165" s="353"/>
      <c r="F165" s="353"/>
      <c r="G165" s="353"/>
      <c r="H165" s="353"/>
      <c r="I165" s="353"/>
      <c r="J165" s="353"/>
      <c r="K165" s="353"/>
      <c r="L165" s="353"/>
      <c r="M165" s="353"/>
      <c r="N165" s="353"/>
      <c r="O165" s="353"/>
      <c r="P165" s="353"/>
      <c r="Q165" s="353"/>
      <c r="R165" s="353"/>
      <c r="S165" s="353"/>
      <c r="T165" s="353"/>
    </row>
    <row r="166" spans="3:20" s="183" customFormat="1" ht="26.25">
      <c r="C166" s="186"/>
      <c r="D166" s="186"/>
      <c r="E166" s="186"/>
      <c r="F166" s="186"/>
      <c r="G166" s="186"/>
      <c r="H166" s="186"/>
      <c r="I166" s="186"/>
      <c r="J166" s="186"/>
      <c r="K166" s="186"/>
      <c r="L166" s="186"/>
      <c r="M166" s="186"/>
      <c r="N166" s="186"/>
      <c r="O166" s="186"/>
      <c r="P166" s="186"/>
      <c r="Q166" s="186"/>
      <c r="R166" s="186"/>
    </row>
    <row r="167" spans="3:20" s="183" customFormat="1" ht="26.25">
      <c r="C167" s="182"/>
      <c r="D167" s="182"/>
      <c r="E167" s="182"/>
      <c r="F167" s="184"/>
      <c r="G167" s="184"/>
      <c r="H167" s="184"/>
      <c r="I167" s="182"/>
      <c r="J167" s="182"/>
      <c r="K167" s="182"/>
      <c r="L167" s="182"/>
      <c r="M167" s="182"/>
      <c r="N167" s="184"/>
      <c r="O167" s="184"/>
      <c r="P167" s="184"/>
      <c r="Q167" s="184"/>
      <c r="R167" s="184"/>
    </row>
    <row r="168" spans="3:20" s="183" customFormat="1" ht="26.25">
      <c r="C168" s="182" t="s">
        <v>77</v>
      </c>
      <c r="D168" s="187"/>
      <c r="E168" s="187"/>
      <c r="F168" s="182"/>
      <c r="G168" s="182"/>
      <c r="H168" s="188"/>
      <c r="I168" s="182"/>
      <c r="J168" s="182"/>
      <c r="K168" s="182"/>
      <c r="L168" s="182"/>
      <c r="M168" s="182"/>
      <c r="N168" s="355"/>
      <c r="O168" s="355"/>
      <c r="P168" s="355"/>
      <c r="Q168" s="355"/>
      <c r="R168" s="355"/>
      <c r="S168" s="355"/>
      <c r="T168" s="355"/>
    </row>
    <row r="169" spans="3:20" s="183" customFormat="1" ht="26.25">
      <c r="C169" s="182"/>
      <c r="D169" s="182"/>
      <c r="E169" s="182"/>
      <c r="F169" s="182"/>
      <c r="G169" s="182"/>
      <c r="H169" s="182"/>
      <c r="I169" s="182"/>
      <c r="J169" s="182"/>
      <c r="K169" s="182"/>
      <c r="L169" s="182"/>
      <c r="M169" s="182"/>
      <c r="N169" s="356" t="s">
        <v>81</v>
      </c>
      <c r="O169" s="356"/>
      <c r="P169" s="356"/>
      <c r="Q169" s="356"/>
      <c r="R169" s="356"/>
      <c r="S169" s="356"/>
      <c r="T169" s="356"/>
    </row>
    <row r="170" spans="3:20" s="183" customFormat="1" ht="26.25">
      <c r="C170" s="182"/>
      <c r="D170" s="182"/>
      <c r="E170" s="182"/>
      <c r="F170" s="182"/>
      <c r="G170" s="182"/>
      <c r="H170" s="182"/>
      <c r="I170" s="182"/>
      <c r="J170" s="182"/>
      <c r="K170" s="182"/>
      <c r="L170" s="182"/>
      <c r="M170" s="182"/>
      <c r="N170" s="242"/>
      <c r="O170" s="240"/>
      <c r="P170" s="240"/>
      <c r="Q170" s="240"/>
      <c r="R170" s="240"/>
    </row>
    <row r="171" spans="3:20" s="183" customFormat="1" ht="26.25">
      <c r="C171" s="182"/>
      <c r="D171" s="182"/>
      <c r="E171" s="182"/>
      <c r="F171" s="182"/>
      <c r="G171" s="182"/>
      <c r="H171" s="182"/>
      <c r="I171" s="182"/>
      <c r="J171" s="182"/>
      <c r="K171" s="182"/>
      <c r="L171" s="182"/>
      <c r="M171" s="182"/>
      <c r="N171" s="191"/>
      <c r="O171" s="191"/>
      <c r="P171" s="191"/>
      <c r="Q171" s="191"/>
      <c r="R171" s="191"/>
    </row>
    <row r="172" spans="3:20" s="183" customFormat="1" ht="26.25">
      <c r="C172" s="181" t="s">
        <v>92</v>
      </c>
      <c r="D172" s="182"/>
      <c r="E172" s="182"/>
      <c r="F172" s="182"/>
      <c r="G172" s="182"/>
      <c r="H172" s="182"/>
      <c r="I172" s="182"/>
      <c r="J172" s="182"/>
      <c r="K172" s="182"/>
      <c r="L172" s="182"/>
      <c r="M172" s="182"/>
      <c r="N172" s="182"/>
      <c r="O172" s="182"/>
      <c r="P172" s="182"/>
      <c r="Q172" s="182"/>
      <c r="R172" s="182"/>
    </row>
    <row r="173" spans="3:20" s="183" customFormat="1" ht="15" customHeight="1">
      <c r="C173" s="353" t="s">
        <v>91</v>
      </c>
      <c r="D173" s="353"/>
      <c r="E173" s="353"/>
      <c r="F173" s="353"/>
      <c r="G173" s="353"/>
      <c r="H173" s="353"/>
      <c r="I173" s="353"/>
      <c r="J173" s="353"/>
      <c r="K173" s="353"/>
      <c r="L173" s="353"/>
      <c r="M173" s="353"/>
      <c r="N173" s="353"/>
      <c r="O173" s="353"/>
      <c r="P173" s="353"/>
      <c r="Q173" s="353"/>
      <c r="R173" s="353"/>
      <c r="S173" s="353"/>
      <c r="T173" s="353"/>
    </row>
    <row r="174" spans="3:20" s="183" customFormat="1" ht="26.25" customHeight="1">
      <c r="C174" s="353"/>
      <c r="D174" s="353"/>
      <c r="E174" s="353"/>
      <c r="F174" s="353"/>
      <c r="G174" s="353"/>
      <c r="H174" s="353"/>
      <c r="I174" s="353"/>
      <c r="J174" s="353"/>
      <c r="K174" s="353"/>
      <c r="L174" s="353"/>
      <c r="M174" s="353"/>
      <c r="N174" s="353"/>
      <c r="O174" s="353"/>
      <c r="P174" s="353"/>
      <c r="Q174" s="353"/>
      <c r="R174" s="353"/>
      <c r="S174" s="353"/>
      <c r="T174" s="353"/>
    </row>
    <row r="175" spans="3:20" s="183" customFormat="1" ht="26.25" customHeight="1">
      <c r="C175" s="353"/>
      <c r="D175" s="353"/>
      <c r="E175" s="353"/>
      <c r="F175" s="353"/>
      <c r="G175" s="353"/>
      <c r="H175" s="353"/>
      <c r="I175" s="353"/>
      <c r="J175" s="353"/>
      <c r="K175" s="353"/>
      <c r="L175" s="353"/>
      <c r="M175" s="353"/>
      <c r="N175" s="353"/>
      <c r="O175" s="353"/>
      <c r="P175" s="353"/>
      <c r="Q175" s="353"/>
      <c r="R175" s="353"/>
      <c r="S175" s="353"/>
      <c r="T175" s="353"/>
    </row>
    <row r="176" spans="3:20" s="183" customFormat="1" ht="26.25">
      <c r="C176" s="353"/>
      <c r="D176" s="353"/>
      <c r="E176" s="353"/>
      <c r="F176" s="353"/>
      <c r="G176" s="353"/>
      <c r="H176" s="353"/>
      <c r="I176" s="353"/>
      <c r="J176" s="353"/>
      <c r="K176" s="353"/>
      <c r="L176" s="353"/>
      <c r="M176" s="353"/>
      <c r="N176" s="353"/>
      <c r="O176" s="353"/>
      <c r="P176" s="353"/>
      <c r="Q176" s="353"/>
      <c r="R176" s="353"/>
      <c r="S176" s="353"/>
      <c r="T176" s="353"/>
    </row>
    <row r="177" spans="3:20" s="183" customFormat="1" ht="31.5">
      <c r="C177" s="241"/>
      <c r="D177" s="241"/>
      <c r="E177" s="241"/>
      <c r="F177" s="241"/>
      <c r="G177" s="241"/>
      <c r="H177" s="241"/>
      <c r="I177" s="241"/>
      <c r="J177" s="241"/>
      <c r="K177" s="241"/>
      <c r="L177" s="241"/>
      <c r="M177" s="241"/>
      <c r="N177" s="241"/>
      <c r="O177" s="241"/>
      <c r="P177" s="241"/>
      <c r="Q177" s="241"/>
      <c r="R177" s="241"/>
      <c r="S177" s="241"/>
      <c r="T177" s="241"/>
    </row>
    <row r="178" spans="3:20" s="183" customFormat="1" ht="26.25">
      <c r="C178" s="182"/>
      <c r="D178" s="182"/>
      <c r="E178" s="182"/>
      <c r="F178" s="182"/>
      <c r="G178" s="182"/>
      <c r="H178" s="192"/>
      <c r="I178" s="193"/>
      <c r="J178" s="193"/>
      <c r="K178" s="182"/>
      <c r="L178" s="182"/>
      <c r="M178" s="182"/>
      <c r="N178" s="184"/>
      <c r="O178" s="184"/>
      <c r="P178" s="184"/>
      <c r="Q178" s="184"/>
      <c r="R178" s="184"/>
    </row>
    <row r="179" spans="3:20" s="183" customFormat="1" ht="26.25">
      <c r="C179" s="182" t="s">
        <v>77</v>
      </c>
      <c r="D179" s="187"/>
      <c r="E179" s="187"/>
      <c r="F179" s="182"/>
      <c r="G179" s="182"/>
      <c r="H179" s="188"/>
      <c r="I179" s="182"/>
      <c r="J179" s="182"/>
      <c r="K179" s="182"/>
      <c r="L179" s="182"/>
      <c r="M179" s="182"/>
      <c r="N179" s="194"/>
      <c r="O179" s="194"/>
      <c r="P179" s="194"/>
      <c r="Q179" s="194"/>
      <c r="R179" s="194"/>
      <c r="S179" s="194"/>
      <c r="T179" s="194"/>
    </row>
    <row r="180" spans="3:20" s="183" customFormat="1" ht="26.25">
      <c r="C180" s="182"/>
      <c r="D180" s="182"/>
      <c r="E180" s="182"/>
      <c r="F180" s="182"/>
      <c r="G180" s="182"/>
      <c r="H180" s="182"/>
      <c r="I180" s="182"/>
      <c r="J180" s="182"/>
      <c r="K180" s="182"/>
      <c r="L180" s="182"/>
      <c r="M180" s="182"/>
      <c r="N180" s="351" t="s">
        <v>126</v>
      </c>
      <c r="O180" s="351"/>
      <c r="P180" s="351"/>
      <c r="Q180" s="351"/>
      <c r="R180" s="351"/>
      <c r="S180" s="351"/>
      <c r="T180" s="351"/>
    </row>
    <row r="181" spans="3:20" s="183" customFormat="1" ht="26.25">
      <c r="C181" s="182"/>
      <c r="D181" s="182"/>
      <c r="E181" s="182"/>
      <c r="F181" s="182"/>
      <c r="G181" s="182"/>
      <c r="H181" s="182"/>
      <c r="I181" s="182"/>
      <c r="J181" s="182"/>
      <c r="K181" s="182"/>
      <c r="L181" s="182"/>
      <c r="M181" s="182"/>
      <c r="N181" s="352"/>
      <c r="O181" s="352"/>
      <c r="P181" s="352"/>
      <c r="Q181" s="352"/>
      <c r="R181" s="352"/>
    </row>
  </sheetData>
  <mergeCells count="229">
    <mergeCell ref="C140:D140"/>
    <mergeCell ref="F140:J140"/>
    <mergeCell ref="C141:D141"/>
    <mergeCell ref="F141:J141"/>
    <mergeCell ref="C137:D137"/>
    <mergeCell ref="F137:J137"/>
    <mergeCell ref="C138:D138"/>
    <mergeCell ref="F138:J138"/>
    <mergeCell ref="C139:D139"/>
    <mergeCell ref="F139:J139"/>
    <mergeCell ref="C134:D134"/>
    <mergeCell ref="F134:J134"/>
    <mergeCell ref="C135:D135"/>
    <mergeCell ref="F135:J135"/>
    <mergeCell ref="C136:D136"/>
    <mergeCell ref="F136:J136"/>
    <mergeCell ref="C131:D131"/>
    <mergeCell ref="F131:J131"/>
    <mergeCell ref="C132:D132"/>
    <mergeCell ref="F132:J132"/>
    <mergeCell ref="C133:D133"/>
    <mergeCell ref="F133:J133"/>
    <mergeCell ref="C128:D128"/>
    <mergeCell ref="F128:J128"/>
    <mergeCell ref="C129:D129"/>
    <mergeCell ref="F129:J129"/>
    <mergeCell ref="C130:D130"/>
    <mergeCell ref="F130:J130"/>
    <mergeCell ref="C163:T165"/>
    <mergeCell ref="N168:T168"/>
    <mergeCell ref="N169:T169"/>
    <mergeCell ref="C173:T176"/>
    <mergeCell ref="N180:T180"/>
    <mergeCell ref="N181:R181"/>
    <mergeCell ref="C151:R151"/>
    <mergeCell ref="C152:R152"/>
    <mergeCell ref="C154:T156"/>
    <mergeCell ref="D159:E159"/>
    <mergeCell ref="N159:T159"/>
    <mergeCell ref="N160:T160"/>
    <mergeCell ref="I149:J149"/>
    <mergeCell ref="M149:O149"/>
    <mergeCell ref="P149:Q149"/>
    <mergeCell ref="T149:U149"/>
    <mergeCell ref="C150:E150"/>
    <mergeCell ref="T150:U150"/>
    <mergeCell ref="F143:J143"/>
    <mergeCell ref="F144:O144"/>
    <mergeCell ref="F145:O145"/>
    <mergeCell ref="F146:O146"/>
    <mergeCell ref="F147:O147"/>
    <mergeCell ref="C123:O123"/>
    <mergeCell ref="C124:D124"/>
    <mergeCell ref="F124:J124"/>
    <mergeCell ref="C125:D125"/>
    <mergeCell ref="F125:J125"/>
    <mergeCell ref="F142:J142"/>
    <mergeCell ref="C126:D126"/>
    <mergeCell ref="F126:J126"/>
    <mergeCell ref="C127:D127"/>
    <mergeCell ref="F127:J127"/>
    <mergeCell ref="P119:Q120"/>
    <mergeCell ref="R119:S120"/>
    <mergeCell ref="T119:U120"/>
    <mergeCell ref="K121:L121"/>
    <mergeCell ref="M121:M122"/>
    <mergeCell ref="N121:N122"/>
    <mergeCell ref="O121:O122"/>
    <mergeCell ref="C115:D115"/>
    <mergeCell ref="F115:J115"/>
    <mergeCell ref="C116:D116"/>
    <mergeCell ref="F116:J116"/>
    <mergeCell ref="K117:L117"/>
    <mergeCell ref="C119:D122"/>
    <mergeCell ref="F119:J122"/>
    <mergeCell ref="K119:O120"/>
    <mergeCell ref="C112:D112"/>
    <mergeCell ref="F112:J112"/>
    <mergeCell ref="C113:D113"/>
    <mergeCell ref="F113:J113"/>
    <mergeCell ref="C114:D114"/>
    <mergeCell ref="F114:J114"/>
    <mergeCell ref="C109:D109"/>
    <mergeCell ref="F109:J109"/>
    <mergeCell ref="C110:D110"/>
    <mergeCell ref="F110:J110"/>
    <mergeCell ref="C111:D111"/>
    <mergeCell ref="F111:J111"/>
    <mergeCell ref="C106:D106"/>
    <mergeCell ref="F106:J106"/>
    <mergeCell ref="C107:D107"/>
    <mergeCell ref="F107:J107"/>
    <mergeCell ref="C108:D108"/>
    <mergeCell ref="F108:J108"/>
    <mergeCell ref="C103:D103"/>
    <mergeCell ref="F103:J103"/>
    <mergeCell ref="C104:D104"/>
    <mergeCell ref="F104:J104"/>
    <mergeCell ref="C105:D105"/>
    <mergeCell ref="F105:J105"/>
    <mergeCell ref="C100:D100"/>
    <mergeCell ref="F100:J100"/>
    <mergeCell ref="C101:D101"/>
    <mergeCell ref="F101:J101"/>
    <mergeCell ref="C102:D102"/>
    <mergeCell ref="F102:J102"/>
    <mergeCell ref="C97:D97"/>
    <mergeCell ref="F97:J97"/>
    <mergeCell ref="C98:D98"/>
    <mergeCell ref="F98:J98"/>
    <mergeCell ref="C99:D99"/>
    <mergeCell ref="F99:J99"/>
    <mergeCell ref="T92:U93"/>
    <mergeCell ref="K94:L94"/>
    <mergeCell ref="M94:M95"/>
    <mergeCell ref="N94:N95"/>
    <mergeCell ref="O94:O95"/>
    <mergeCell ref="C96:O96"/>
    <mergeCell ref="C88:D88"/>
    <mergeCell ref="F88:J88"/>
    <mergeCell ref="K89:L89"/>
    <mergeCell ref="C90:R90"/>
    <mergeCell ref="C92:D95"/>
    <mergeCell ref="F92:J95"/>
    <mergeCell ref="K92:O93"/>
    <mergeCell ref="P92:Q93"/>
    <mergeCell ref="R92:S93"/>
    <mergeCell ref="C85:D85"/>
    <mergeCell ref="F85:J85"/>
    <mergeCell ref="C86:D86"/>
    <mergeCell ref="F86:J86"/>
    <mergeCell ref="C87:D87"/>
    <mergeCell ref="F87:J87"/>
    <mergeCell ref="C82:D82"/>
    <mergeCell ref="F82:J82"/>
    <mergeCell ref="C83:D83"/>
    <mergeCell ref="F83:J83"/>
    <mergeCell ref="C84:D84"/>
    <mergeCell ref="F84:J84"/>
    <mergeCell ref="C79:D79"/>
    <mergeCell ref="F79:J79"/>
    <mergeCell ref="C80:D80"/>
    <mergeCell ref="F80:J80"/>
    <mergeCell ref="C81:D81"/>
    <mergeCell ref="F81:J81"/>
    <mergeCell ref="C76:D76"/>
    <mergeCell ref="F76:J76"/>
    <mergeCell ref="C77:D77"/>
    <mergeCell ref="F77:J77"/>
    <mergeCell ref="C78:D78"/>
    <mergeCell ref="F78:J78"/>
    <mergeCell ref="C73:D73"/>
    <mergeCell ref="F73:J73"/>
    <mergeCell ref="C74:D74"/>
    <mergeCell ref="F74:J74"/>
    <mergeCell ref="C75:D75"/>
    <mergeCell ref="F75:J75"/>
    <mergeCell ref="C70:D70"/>
    <mergeCell ref="F70:J70"/>
    <mergeCell ref="C71:D71"/>
    <mergeCell ref="F71:J71"/>
    <mergeCell ref="C72:D72"/>
    <mergeCell ref="F72:J72"/>
    <mergeCell ref="T65:U66"/>
    <mergeCell ref="K67:L67"/>
    <mergeCell ref="M67:M68"/>
    <mergeCell ref="N67:N68"/>
    <mergeCell ref="O67:O68"/>
    <mergeCell ref="C69:O69"/>
    <mergeCell ref="K63:L63"/>
    <mergeCell ref="C65:D68"/>
    <mergeCell ref="F65:J68"/>
    <mergeCell ref="K65:O66"/>
    <mergeCell ref="P65:Q66"/>
    <mergeCell ref="R65:S66"/>
    <mergeCell ref="C60:D60"/>
    <mergeCell ref="F60:J60"/>
    <mergeCell ref="C61:D61"/>
    <mergeCell ref="F61:J61"/>
    <mergeCell ref="C62:D62"/>
    <mergeCell ref="F62:J62"/>
    <mergeCell ref="C57:D57"/>
    <mergeCell ref="F57:J57"/>
    <mergeCell ref="C58:D58"/>
    <mergeCell ref="F58:J58"/>
    <mergeCell ref="C59:D59"/>
    <mergeCell ref="F59:J59"/>
    <mergeCell ref="P53:Q54"/>
    <mergeCell ref="R53:S54"/>
    <mergeCell ref="T53:U54"/>
    <mergeCell ref="K55:L55"/>
    <mergeCell ref="M55:M56"/>
    <mergeCell ref="N55:N56"/>
    <mergeCell ref="O55:O56"/>
    <mergeCell ref="I32:K33"/>
    <mergeCell ref="I34:K34"/>
    <mergeCell ref="I35:K35"/>
    <mergeCell ref="I36:K36"/>
    <mergeCell ref="C53:D56"/>
    <mergeCell ref="F53:J56"/>
    <mergeCell ref="K53:O54"/>
    <mergeCell ref="K22:N22"/>
    <mergeCell ref="O22:R22"/>
    <mergeCell ref="K23:N23"/>
    <mergeCell ref="K24:N24"/>
    <mergeCell ref="K25:N25"/>
    <mergeCell ref="K26:N26"/>
    <mergeCell ref="K17:L17"/>
    <mergeCell ref="N17:R17"/>
    <mergeCell ref="K18:L18"/>
    <mergeCell ref="N18:R18"/>
    <mergeCell ref="K19:L19"/>
    <mergeCell ref="N19:R19"/>
    <mergeCell ref="E14:I14"/>
    <mergeCell ref="K14:L14"/>
    <mergeCell ref="M14:R14"/>
    <mergeCell ref="K15:L15"/>
    <mergeCell ref="M15:R15"/>
    <mergeCell ref="K16:L16"/>
    <mergeCell ref="M16:R16"/>
    <mergeCell ref="C2:U2"/>
    <mergeCell ref="C3:U3"/>
    <mergeCell ref="C4:U4"/>
    <mergeCell ref="C9:U9"/>
    <mergeCell ref="C10:U10"/>
    <mergeCell ref="G12:I12"/>
    <mergeCell ref="J12:K12"/>
    <mergeCell ref="L12:M12"/>
    <mergeCell ref="N12:P12"/>
  </mergeCells>
  <conditionalFormatting sqref="M57:M62 M70:M88 M124:M143">
    <cfRule type="cellIs" dxfId="8" priority="7" operator="greaterThan">
      <formula>0.332638888888889</formula>
    </cfRule>
    <cfRule type="cellIs" dxfId="7" priority="8" operator="greaterThanOrEqual">
      <formula>8</formula>
    </cfRule>
    <cfRule type="cellIs" dxfId="6" priority="9" operator="greaterThan">
      <formula>0.333333333333333</formula>
    </cfRule>
  </conditionalFormatting>
  <conditionalFormatting sqref="M97:M114 M116">
    <cfRule type="cellIs" dxfId="5" priority="4" operator="greaterThan">
      <formula>0.332638888888889</formula>
    </cfRule>
    <cfRule type="cellIs" dxfId="4" priority="5" operator="greaterThanOrEqual">
      <formula>8</formula>
    </cfRule>
    <cfRule type="cellIs" dxfId="3" priority="6" operator="greaterThan">
      <formula>0.333333333333333</formula>
    </cfRule>
  </conditionalFormatting>
  <conditionalFormatting sqref="M115">
    <cfRule type="cellIs" dxfId="2" priority="1" operator="greaterThan">
      <formula>0.332638888888889</formula>
    </cfRule>
    <cfRule type="cellIs" dxfId="1" priority="2" operator="greaterThanOrEqual">
      <formula>8</formula>
    </cfRule>
    <cfRule type="cellIs" dxfId="0" priority="3" operator="greaterThan">
      <formula>0.333333333333333</formula>
    </cfRule>
  </conditionalFormatting>
  <dataValidations count="1">
    <dataValidation type="list" allowBlank="1" showInputMessage="1" showErrorMessage="1" sqref="E57:E62 E70:E88 E97:E116 E124:E143" xr:uid="{5AB73FA4-0EFE-4649-B15E-740B19020692}">
      <formula1>"A,B,C,D,E,F"</formula1>
    </dataValidation>
  </dataValidations>
  <pageMargins left="0.70866141732283472" right="0.70866141732283472" top="0.74803149606299213" bottom="0.39370078740157483" header="0.31496062992125984" footer="0"/>
  <pageSetup scale="45" fitToHeight="0" orientation="portrait" horizontalDpi="1200" verticalDpi="1200" r:id="rId1"/>
  <headerFooter>
    <oddHeader xml:space="preserve">&amp;R&amp;"Arial,Regular"&amp;14Format KW-5(1) </oddHeader>
  </headerFooter>
  <rowBreaks count="4" manualBreakCount="4">
    <brk id="63" min="2" max="20" man="1"/>
    <brk id="90" min="2" max="20" man="1"/>
    <brk id="117" min="2" max="20" man="1"/>
    <brk id="143" min="2" max="20"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Panduan</vt:lpstr>
      <vt:lpstr>Contoh (Borang 2 Muka Surat)</vt:lpstr>
      <vt:lpstr>Borang 1 Muka Surat</vt:lpstr>
      <vt:lpstr>Borang 2 Muka Surat</vt:lpstr>
      <vt:lpstr>Borang 3 Muka Surat</vt:lpstr>
      <vt:lpstr>Borang 4 Muka Surat</vt:lpstr>
      <vt:lpstr>Borang 5 Muka Surat</vt:lpstr>
      <vt:lpstr>'Borang 1 Muka Surat'!Print_Area</vt:lpstr>
      <vt:lpstr>'Borang 2 Muka Surat'!Print_Area</vt:lpstr>
      <vt:lpstr>'Borang 3 Muka Surat'!Print_Area</vt:lpstr>
      <vt:lpstr>'Borang 4 Muka Surat'!Print_Area</vt:lpstr>
      <vt:lpstr>'Borang 5 Muka Surat'!Print_Area</vt:lpstr>
      <vt:lpstr>'Contoh (Borang 2 Muka Surat)'!Print_Area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MDKT</dc:creator>
  <cp:lastModifiedBy>User</cp:lastModifiedBy>
  <cp:lastPrinted>2022-05-31T03:58:26Z</cp:lastPrinted>
  <dcterms:created xsi:type="dcterms:W3CDTF">2022-03-16T02:13:59Z</dcterms:created>
  <dcterms:modified xsi:type="dcterms:W3CDTF">2022-05-31T03:58:47Z</dcterms:modified>
</cp:coreProperties>
</file>