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Contoh Borang\Format Kewangan Rev032021\"/>
    </mc:Choice>
  </mc:AlternateContent>
  <xr:revisionPtr revIDLastSave="0" documentId="13_ncr:1_{AAB622FE-DFB0-45A6-972C-E4302805FCEE}" xr6:coauthVersionLast="47" xr6:coauthVersionMax="47" xr10:uidLastSave="{00000000-0000-0000-0000-000000000000}"/>
  <bookViews>
    <workbookView xWindow="-120" yWindow="-120" windowWidth="29040" windowHeight="15720" xr2:uid="{CC71B757-91C1-4216-B068-A4836B97F792}"/>
  </bookViews>
  <sheets>
    <sheet name="MS1-2 (PAGE #1 KERTAS PINK)" sheetId="9" r:id="rId1"/>
    <sheet name="MS 3" sheetId="3" r:id="rId2"/>
    <sheet name="MS 4 (PRINT BILA PERLU)" sheetId="4" r:id="rId3"/>
    <sheet name="MS 5" sheetId="5" r:id="rId4"/>
    <sheet name="ANNEXURE 1" sheetId="7" r:id="rId5"/>
  </sheets>
  <definedNames>
    <definedName name="_xlnm.Print_Area" localSheetId="4">'ANNEXURE 1'!$B$2:$F$152</definedName>
    <definedName name="_xlnm.Print_Area" localSheetId="1">'MS 3'!$A$1:$P$29</definedName>
    <definedName name="_xlnm.Print_Area" localSheetId="0">'MS1-2 (PAGE #1 KERTAS PINK)'!$A$1:$G$69</definedName>
    <definedName name="_xlnm.Print_Titles" localSheetId="4">'ANNEXURE 1'!$5:$5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7" l="1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42" i="7" l="1"/>
  <c r="I25" i="3" l="1"/>
  <c r="O25" i="3"/>
  <c r="O26" i="3" s="1"/>
  <c r="C25" i="3"/>
  <c r="F25" i="3" s="1"/>
  <c r="F26" i="3" s="1"/>
  <c r="F68" i="9"/>
  <c r="D6" i="3" s="1"/>
  <c r="O16" i="3"/>
  <c r="F38" i="7"/>
  <c r="F31" i="7"/>
  <c r="F40" i="7"/>
  <c r="F24" i="7"/>
  <c r="F18" i="7"/>
  <c r="F34" i="7"/>
  <c r="F36" i="7"/>
  <c r="F9" i="7"/>
  <c r="F30" i="7"/>
  <c r="F29" i="7"/>
  <c r="F23" i="7"/>
  <c r="F44" i="7"/>
  <c r="F8" i="7"/>
  <c r="F28" i="7"/>
  <c r="F17" i="7"/>
  <c r="F22" i="7"/>
  <c r="F33" i="7"/>
  <c r="F27" i="7"/>
  <c r="F26" i="7"/>
  <c r="F25" i="7"/>
  <c r="F21" i="7"/>
  <c r="F16" i="7"/>
  <c r="F15" i="7"/>
  <c r="F14" i="7"/>
  <c r="F7" i="7"/>
  <c r="F13" i="7"/>
  <c r="F6" i="7"/>
  <c r="F20" i="7"/>
  <c r="F12" i="7"/>
  <c r="F43" i="7"/>
  <c r="F11" i="7"/>
  <c r="D5" i="3" l="1"/>
  <c r="F49" i="7"/>
  <c r="F48" i="7"/>
  <c r="F50" i="7"/>
  <c r="F53" i="7"/>
  <c r="F52" i="7"/>
  <c r="F55" i="7"/>
  <c r="F35" i="7"/>
  <c r="F45" i="7"/>
  <c r="F46" i="7"/>
  <c r="F54" i="7"/>
  <c r="F41" i="7"/>
  <c r="F10" i="7"/>
  <c r="F39" i="7"/>
  <c r="F32" i="7"/>
  <c r="F47" i="7"/>
  <c r="E15" i="4" l="1"/>
  <c r="B15" i="4"/>
  <c r="B11" i="5"/>
  <c r="I22" i="3"/>
  <c r="O22" i="3" s="1"/>
  <c r="I20" i="3"/>
  <c r="O20" i="3" s="1"/>
  <c r="I21" i="3"/>
  <c r="O21" i="3" s="1"/>
  <c r="C22" i="3"/>
  <c r="F22" i="3" s="1"/>
  <c r="C21" i="3"/>
  <c r="F21" i="3" s="1"/>
  <c r="C20" i="3"/>
  <c r="F20" i="3" s="1"/>
  <c r="K7" i="3"/>
  <c r="K8" i="3"/>
  <c r="E16" i="4" l="1"/>
  <c r="O23" i="3"/>
  <c r="F23" i="3"/>
  <c r="K5" i="3"/>
  <c r="K6" i="3"/>
  <c r="K9" i="3" l="1"/>
  <c r="N27" i="3" s="1"/>
  <c r="B12" i="5" l="1"/>
  <c r="B25" i="5" s="1"/>
  <c r="B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4" authorId="0" shapeId="0" xr:uid="{DEA5E383-B31D-4E39-A2AA-253245E34F40}">
      <text>
        <r>
          <rPr>
            <sz val="11"/>
            <color indexed="81"/>
            <rFont val="Tahoma"/>
            <family val="2"/>
          </rPr>
          <t xml:space="preserve">
GUNA KAN FORMAT 24 HRS</t>
        </r>
      </text>
    </comment>
  </commentList>
</comments>
</file>

<file path=xl/sharedStrings.xml><?xml version="1.0" encoding="utf-8"?>
<sst xmlns="http://schemas.openxmlformats.org/spreadsheetml/2006/main" count="440" uniqueCount="267">
  <si>
    <t>Pekeliling Perbendaharaan Malaysia                                                                                                    WP1.4</t>
  </si>
  <si>
    <t>MAKLUMAT PEGAWAI</t>
  </si>
  <si>
    <t>:</t>
  </si>
  <si>
    <t>Jenis/ Model:</t>
  </si>
  <si>
    <t>Waktu</t>
  </si>
  <si>
    <t>JUMLAH</t>
  </si>
  <si>
    <t>BAHAGIAN B</t>
  </si>
  <si>
    <t>ELAUN PERJALANAN KENDERAAN</t>
  </si>
  <si>
    <r>
      <rPr>
        <b/>
        <sz val="11"/>
        <color rgb="FF000000"/>
        <rFont val="Arial"/>
        <family val="2"/>
      </rPr>
      <t>Jenis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K</t>
    </r>
    <r>
      <rPr>
        <b/>
        <sz val="11"/>
        <color rgb="FF000000"/>
        <rFont val="Arial"/>
        <family val="2"/>
      </rPr>
      <t>ende</t>
    </r>
    <r>
      <rPr>
        <b/>
        <sz val="11"/>
        <color rgb="FF000000"/>
        <rFont val="Arial"/>
        <family val="2"/>
      </rPr>
      <t>r</t>
    </r>
    <r>
      <rPr>
        <b/>
        <sz val="11"/>
        <color rgb="FF000000"/>
        <rFont val="Arial"/>
        <family val="2"/>
      </rPr>
      <t>aan</t>
    </r>
  </si>
  <si>
    <r>
      <rPr>
        <b/>
        <sz val="11"/>
        <color rgb="FF000000"/>
        <rFont val="Arial"/>
        <family val="2"/>
      </rPr>
      <t>K</t>
    </r>
    <r>
      <rPr>
        <b/>
        <sz val="11"/>
        <color rgb="FF000000"/>
        <rFont val="Arial"/>
        <family val="2"/>
      </rPr>
      <t>i</t>
    </r>
    <r>
      <rPr>
        <b/>
        <sz val="11"/>
        <color rgb="FF000000"/>
        <rFont val="Arial"/>
        <family val="2"/>
      </rPr>
      <t>r</t>
    </r>
    <r>
      <rPr>
        <b/>
        <sz val="11"/>
        <color rgb="FF000000"/>
        <rFont val="Arial"/>
        <family val="2"/>
      </rPr>
      <t xml:space="preserve">aan
</t>
    </r>
    <r>
      <rPr>
        <b/>
        <sz val="11"/>
        <color rgb="FF000000"/>
        <rFont val="Arial"/>
        <family val="2"/>
      </rPr>
      <t>K</t>
    </r>
    <r>
      <rPr>
        <b/>
        <sz val="11"/>
        <color rgb="FF000000"/>
        <rFont val="Arial"/>
        <family val="2"/>
      </rPr>
      <t>ilometer</t>
    </r>
  </si>
  <si>
    <r>
      <rPr>
        <b/>
        <sz val="11"/>
        <color rgb="FF000000"/>
        <rFont val="Arial"/>
        <family val="2"/>
      </rPr>
      <t>Ja</t>
    </r>
    <r>
      <rPr>
        <b/>
        <sz val="11"/>
        <color rgb="FF000000"/>
        <rFont val="Arial"/>
        <family val="2"/>
      </rPr>
      <t>r</t>
    </r>
    <r>
      <rPr>
        <b/>
        <sz val="11"/>
        <color rgb="FF000000"/>
        <rFont val="Arial"/>
        <family val="2"/>
      </rPr>
      <t>ak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(km)</t>
    </r>
  </si>
  <si>
    <r>
      <rPr>
        <b/>
        <sz val="11"/>
        <color rgb="FF000000"/>
        <rFont val="Arial"/>
        <family val="2"/>
      </rPr>
      <t>K</t>
    </r>
    <r>
      <rPr>
        <b/>
        <sz val="11"/>
        <color rgb="FF000000"/>
        <rFont val="Arial"/>
        <family val="2"/>
      </rPr>
      <t>e</t>
    </r>
    <r>
      <rPr>
        <b/>
        <sz val="11"/>
        <color rgb="FF000000"/>
        <rFont val="Arial"/>
        <family val="2"/>
      </rPr>
      <t>r</t>
    </r>
    <r>
      <rPr>
        <b/>
        <sz val="11"/>
        <color rgb="FF000000"/>
        <rFont val="Arial"/>
        <family val="2"/>
      </rPr>
      <t>eta</t>
    </r>
  </si>
  <si>
    <t>500 km pertama</t>
  </si>
  <si>
    <r>
      <rPr>
        <sz val="11"/>
        <color rgb="FF000000"/>
        <rFont val="Arial"/>
        <family val="2"/>
      </rPr>
      <t>501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>m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dan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eteru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n</t>
    </r>
    <r>
      <rPr>
        <sz val="11"/>
        <color rgb="FF000000"/>
        <rFont val="Arial"/>
        <family val="2"/>
      </rPr>
      <t>y</t>
    </r>
    <r>
      <rPr>
        <sz val="11"/>
        <color rgb="FF000000"/>
        <rFont val="Arial"/>
        <family val="2"/>
      </rPr>
      <t>a</t>
    </r>
  </si>
  <si>
    <r>
      <rPr>
        <b/>
        <sz val="11"/>
        <color rgb="FF000000"/>
        <rFont val="Arial"/>
        <family val="2"/>
      </rPr>
      <t>Motosikal</t>
    </r>
  </si>
  <si>
    <t>Jumlah</t>
  </si>
  <si>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UN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M</t>
    </r>
    <r>
      <rPr>
        <b/>
        <sz val="11"/>
        <color rgb="FF000000"/>
        <rFont val="Arial"/>
        <family val="2"/>
      </rPr>
      <t>B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>G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</t>
    </r>
    <r>
      <rPr>
        <b/>
        <sz val="11"/>
        <color rgb="FF000000"/>
        <rFont val="Arial"/>
        <family val="2"/>
      </rPr>
      <t>EN</t>
    </r>
    <r>
      <rPr>
        <b/>
        <sz val="11"/>
        <color rgb="FF000000"/>
        <rFont val="Arial"/>
        <family val="2"/>
      </rPr>
      <t>G</t>
    </r>
    <r>
      <rPr>
        <b/>
        <sz val="11"/>
        <color rgb="FF000000"/>
        <rFont val="Arial"/>
        <family val="2"/>
      </rPr>
      <t>AN</t>
    </r>
    <r>
      <rPr>
        <b/>
        <sz val="11"/>
        <color rgb="FF000000"/>
        <rFont val="Arial"/>
        <family val="2"/>
      </rPr>
      <t>G</t>
    </r>
    <r>
      <rPr>
        <b/>
        <sz val="11"/>
        <color rgb="FF000000"/>
        <rFont val="Arial"/>
        <family val="2"/>
      </rPr>
      <t>KU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W</t>
    </r>
    <r>
      <rPr>
        <b/>
        <sz val="11"/>
        <color rgb="FF000000"/>
        <rFont val="Arial"/>
        <family val="2"/>
      </rPr>
      <t>AM</t>
    </r>
  </si>
  <si>
    <r>
      <rPr>
        <sz val="11"/>
        <color rgb="FF000000"/>
        <rFont val="Arial"/>
        <family val="2"/>
      </rPr>
      <t>B</t>
    </r>
    <r>
      <rPr>
        <sz val="11"/>
        <color rgb="FF000000"/>
        <rFont val="Arial"/>
        <family val="2"/>
      </rPr>
      <t>as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[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....................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..............]</t>
    </r>
  </si>
  <si>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>ereta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A</t>
    </r>
    <r>
      <rPr>
        <sz val="11"/>
        <color rgb="FF000000"/>
        <rFont val="Arial"/>
        <family val="2"/>
      </rPr>
      <t>pi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[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......................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..........]</t>
    </r>
  </si>
  <si>
    <r>
      <rPr>
        <sz val="11"/>
        <color rgb="FF000000"/>
        <rFont val="Arial"/>
        <family val="2"/>
      </rPr>
      <t>Feri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[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si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…………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…</t>
    </r>
    <r>
      <rPr>
        <sz val="11"/>
        <color rgb="FF000000"/>
        <rFont val="Arial"/>
        <family val="2"/>
      </rPr>
      <t>.....................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</t>
    </r>
    <r>
      <rPr>
        <sz val="11"/>
        <color rgb="FF000000"/>
        <rFont val="Arial"/>
        <family val="2"/>
      </rPr>
      <t>.</t>
    </r>
    <r>
      <rPr>
        <sz val="11"/>
        <color rgb="FF000000"/>
        <rFont val="Arial"/>
        <family val="2"/>
      </rPr>
      <t>...........]</t>
    </r>
  </si>
  <si>
    <r>
      <rPr>
        <b/>
        <sz val="11"/>
        <color rgb="FF000000"/>
        <rFont val="Arial"/>
        <family val="2"/>
      </rPr>
      <t>RM</t>
    </r>
  </si>
  <si>
    <r>
      <rPr>
        <b/>
        <sz val="11"/>
        <color rgb="FF000000"/>
        <rFont val="Arial"/>
        <family val="2"/>
      </rPr>
      <t>B</t>
    </r>
    <r>
      <rPr>
        <b/>
        <sz val="11"/>
        <color rgb="FF000000"/>
        <rFont val="Arial"/>
        <family val="2"/>
      </rPr>
      <t>ahagian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Ma</t>
    </r>
    <r>
      <rPr>
        <b/>
        <sz val="11"/>
        <color rgb="FF000000"/>
        <rFont val="Arial"/>
        <family val="2"/>
      </rPr>
      <t>k</t>
    </r>
    <r>
      <rPr>
        <b/>
        <sz val="11"/>
        <color rgb="FF000000"/>
        <rFont val="Arial"/>
        <family val="2"/>
      </rPr>
      <t>an</t>
    </r>
  </si>
  <si>
    <r>
      <rPr>
        <b/>
        <sz val="11"/>
        <color rgb="FF000000"/>
        <rFont val="Arial"/>
        <family val="2"/>
      </rPr>
      <t>B</t>
    </r>
    <r>
      <rPr>
        <b/>
        <sz val="11"/>
        <color rgb="FF000000"/>
        <rFont val="Arial"/>
        <family val="2"/>
      </rPr>
      <t>il.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</t>
    </r>
    <r>
      <rPr>
        <b/>
        <sz val="11"/>
        <color rgb="FF000000"/>
        <rFont val="Arial"/>
        <family val="2"/>
      </rPr>
      <t>ituntut</t>
    </r>
  </si>
  <si>
    <r>
      <rPr>
        <b/>
        <sz val="11"/>
        <color rgb="FF000000"/>
        <rFont val="Arial"/>
        <family val="2"/>
      </rPr>
      <t>B</t>
    </r>
    <r>
      <rPr>
        <b/>
        <sz val="11"/>
        <color rgb="FF000000"/>
        <rFont val="Arial"/>
        <family val="2"/>
      </rPr>
      <t>il.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H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r</t>
    </r>
    <r>
      <rPr>
        <b/>
        <sz val="11"/>
        <color rgb="FF000000"/>
        <rFont val="Arial"/>
        <family val="2"/>
      </rPr>
      <t>i</t>
    </r>
  </si>
  <si>
    <r>
      <rPr>
        <sz val="11"/>
        <color rgb="FF000000"/>
        <rFont val="Verdana"/>
        <family val="2"/>
      </rPr>
      <t>•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arapan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P</t>
    </r>
    <r>
      <rPr>
        <sz val="11"/>
        <color rgb="FF000000"/>
        <rFont val="Arial"/>
        <family val="2"/>
      </rPr>
      <t>agi</t>
    </r>
  </si>
  <si>
    <r>
      <rPr>
        <sz val="11"/>
        <color rgb="FF000000"/>
        <rFont val="Verdana"/>
        <family val="2"/>
      </rPr>
      <t>•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Ma</t>
    </r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>an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Tengah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H</t>
    </r>
    <r>
      <rPr>
        <sz val="11"/>
        <color rgb="FF000000"/>
        <rFont val="Arial"/>
        <family val="2"/>
      </rPr>
      <t>ari</t>
    </r>
  </si>
  <si>
    <r>
      <rPr>
        <sz val="11"/>
        <color rgb="FF000000"/>
        <rFont val="Verdana"/>
        <family val="2"/>
      </rPr>
      <t>•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Ma</t>
    </r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>an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Ma</t>
    </r>
    <r>
      <rPr>
        <sz val="11"/>
        <color rgb="FF000000"/>
        <rFont val="Arial"/>
        <family val="2"/>
      </rPr>
      <t>l</t>
    </r>
    <r>
      <rPr>
        <sz val="11"/>
        <color rgb="FF000000"/>
        <rFont val="Arial"/>
        <family val="2"/>
      </rPr>
      <t>am</t>
    </r>
  </si>
  <si>
    <r>
      <rPr>
        <sz val="11"/>
        <color rgb="FF000000"/>
        <rFont val="Verdana"/>
        <family val="2"/>
      </rPr>
      <t>•</t>
    </r>
    <r>
      <rPr>
        <sz val="11"/>
        <color rgb="FF000000"/>
        <rFont val="Verdana"/>
        <family val="2"/>
      </rPr>
      <t xml:space="preserve">  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Arial"/>
        <family val="2"/>
      </rPr>
      <t>Ma</t>
    </r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>an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Ma</t>
    </r>
    <r>
      <rPr>
        <sz val="11"/>
        <color rgb="FF000000"/>
        <rFont val="Arial"/>
        <family val="2"/>
      </rPr>
      <t>l</t>
    </r>
    <r>
      <rPr>
        <sz val="11"/>
        <color rgb="FF000000"/>
        <rFont val="Arial"/>
        <family val="2"/>
      </rPr>
      <t>am</t>
    </r>
  </si>
  <si>
    <t>- Sila tambah ruangan jika tidak mencukupi.</t>
  </si>
  <si>
    <r>
      <rPr>
        <b/>
        <sz val="11"/>
        <color rgb="FF000000"/>
        <rFont val="Arial"/>
        <family val="2"/>
      </rPr>
      <t>BAHA</t>
    </r>
    <r>
      <rPr>
        <b/>
        <sz val="11"/>
        <color rgb="FF000000"/>
        <rFont val="Arial"/>
        <family val="2"/>
      </rPr>
      <t>G</t>
    </r>
    <r>
      <rPr>
        <b/>
        <sz val="11"/>
        <color rgb="FF000000"/>
        <rFont val="Arial"/>
        <family val="2"/>
      </rPr>
      <t>I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</t>
    </r>
  </si>
  <si>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UN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B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YAR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>N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</t>
    </r>
    <r>
      <rPr>
        <b/>
        <sz val="11"/>
        <color rgb="FF000000"/>
        <rFont val="Arial"/>
        <family val="2"/>
      </rPr>
      <t>E</t>
    </r>
    <r>
      <rPr>
        <b/>
        <sz val="11"/>
        <color rgb="FF000000"/>
        <rFont val="Arial"/>
        <family val="2"/>
      </rPr>
      <t>W</t>
    </r>
    <r>
      <rPr>
        <b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H</t>
    </r>
    <r>
      <rPr>
        <b/>
        <sz val="11"/>
        <color rgb="FF000000"/>
        <rFont val="Arial"/>
        <family val="2"/>
      </rPr>
      <t>O</t>
    </r>
    <r>
      <rPr>
        <b/>
        <sz val="11"/>
        <color rgb="FF000000"/>
        <rFont val="Arial"/>
        <family val="2"/>
      </rPr>
      <t>T</t>
    </r>
    <r>
      <rPr>
        <b/>
        <sz val="11"/>
        <color rgb="FF000000"/>
        <rFont val="Arial"/>
        <family val="2"/>
      </rPr>
      <t>E</t>
    </r>
    <r>
      <rPr>
        <b/>
        <sz val="11"/>
        <color rgb="FF000000"/>
        <rFont val="Arial"/>
        <family val="2"/>
      </rPr>
      <t>L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</t>
    </r>
    <r>
      <rPr>
        <b/>
        <sz val="11"/>
        <color rgb="FF000000"/>
        <rFont val="Arial"/>
        <family val="2"/>
      </rPr>
      <t>BSH)</t>
    </r>
  </si>
  <si>
    <t>(SEMENANJUNG MALAYSIA)</t>
  </si>
  <si>
    <t>Tarikh Lojing:</t>
  </si>
  <si>
    <t>Alamat Lojing:</t>
  </si>
  <si>
    <t>JUMLAH (BAHAGIAN C)</t>
  </si>
  <si>
    <t>- Sila tambah ruangan jika tidak mencukupi</t>
  </si>
  <si>
    <t>BAHAGIAN D</t>
  </si>
  <si>
    <t>PENGAKUAN</t>
  </si>
  <si>
    <t>Jarak
(km)</t>
  </si>
  <si>
    <r>
      <t xml:space="preserve">Jumlah
 </t>
    </r>
    <r>
      <rPr>
        <sz val="11"/>
        <color rgb="FF000000"/>
        <rFont val="Arial"/>
        <family val="2"/>
      </rPr>
      <t>(</t>
    </r>
    <r>
      <rPr>
        <b/>
        <sz val="11"/>
        <color rgb="FF000000"/>
        <rFont val="Arial"/>
        <family val="2"/>
      </rPr>
      <t>RM</t>
    </r>
    <r>
      <rPr>
        <sz val="11"/>
        <color rgb="FF000000"/>
        <rFont val="Arial"/>
        <family val="2"/>
      </rPr>
      <t>)</t>
    </r>
  </si>
  <si>
    <t>Kadar/Kilometer 
(RM)</t>
  </si>
  <si>
    <t>Teksi/Kereta Sewa [Resit .…………..…………..…………….………………………..……..................]</t>
  </si>
  <si>
    <t>Lain-lain (TNG,Parking) [Resit…………………………………………………………….…..........................................]</t>
  </si>
  <si>
    <t>Bil. 
Dituntut</t>
  </si>
  <si>
    <t>ELAUN MAKAN / SEHARI</t>
  </si>
  <si>
    <t>JUMLAH (BAHAGIAN B)</t>
  </si>
  <si>
    <t>BELANJA PELBAGAI</t>
  </si>
  <si>
    <t>TUNTUTAN ELAUN LOJING 
(SEMENANJUNG MALAYSIA)</t>
  </si>
  <si>
    <t>TUNTUTAN ELAUN LOJING 
(SABAH/ SARAWAK /WP LABUAN)</t>
  </si>
  <si>
    <t>Tarikh Lojing: 
Alamat Lojing:</t>
  </si>
  <si>
    <t>Tarikh: ……………………………..</t>
  </si>
  <si>
    <t>Baki dituntut / (Baki dibayar balik)</t>
  </si>
  <si>
    <t>TUNTUTAN ELAUN MAKAN
(SEMENANJUNG MALAYSIA)</t>
  </si>
  <si>
    <t>TUNTUTAN ELAUN MAKAN
(SABAH/ SARAWAK/ WP LABUAN)</t>
  </si>
  <si>
    <t>No.</t>
  </si>
  <si>
    <t>Departure</t>
  </si>
  <si>
    <t xml:space="preserve">Arrival </t>
  </si>
  <si>
    <t>Milleage (KM)
Return</t>
  </si>
  <si>
    <t>Tiram</t>
  </si>
  <si>
    <t>Stulang</t>
  </si>
  <si>
    <t>Tanjung Puteri</t>
  </si>
  <si>
    <t>Puteri Wangsa</t>
  </si>
  <si>
    <t>Johor Jaya</t>
  </si>
  <si>
    <t>Johor Bahru</t>
  </si>
  <si>
    <t>Kempas</t>
  </si>
  <si>
    <t>Pengkalan Rinting</t>
  </si>
  <si>
    <t>Tebrau</t>
  </si>
  <si>
    <t>Skudai</t>
  </si>
  <si>
    <t>Senai</t>
  </si>
  <si>
    <t>Kulaijaya</t>
  </si>
  <si>
    <t>Pulai</t>
  </si>
  <si>
    <t>Tanjong Surat</t>
  </si>
  <si>
    <t>Nusajaya</t>
  </si>
  <si>
    <t>Gelang Patah</t>
  </si>
  <si>
    <t>Pekan Nanas</t>
  </si>
  <si>
    <t>Panti</t>
  </si>
  <si>
    <t>Johor Lama</t>
  </si>
  <si>
    <t>Pasir Raja</t>
  </si>
  <si>
    <t>Bukit Batu</t>
  </si>
  <si>
    <t>Pontian</t>
  </si>
  <si>
    <t>Kukup</t>
  </si>
  <si>
    <t>Layang-layang</t>
  </si>
  <si>
    <t>Simpang Renggam</t>
  </si>
  <si>
    <t>Pengerang</t>
  </si>
  <si>
    <t>Pulai Sebatang</t>
  </si>
  <si>
    <t>Bukit Permai</t>
  </si>
  <si>
    <t>Tanjung Piai</t>
  </si>
  <si>
    <t>Benut</t>
  </si>
  <si>
    <t>Machap</t>
  </si>
  <si>
    <t>Ayer Hitam</t>
  </si>
  <si>
    <t>Bukit Serampang</t>
  </si>
  <si>
    <t>Rengit</t>
  </si>
  <si>
    <t>Tenggaroh</t>
  </si>
  <si>
    <t>Mengkibol</t>
  </si>
  <si>
    <t>Parit Raja</t>
  </si>
  <si>
    <t>Yong Peng</t>
  </si>
  <si>
    <t>Kluang</t>
  </si>
  <si>
    <t>Parit Yaani</t>
  </si>
  <si>
    <t>Senggarang</t>
  </si>
  <si>
    <t>Penggaram</t>
  </si>
  <si>
    <t>Batu Pahat</t>
  </si>
  <si>
    <t>Mersing</t>
  </si>
  <si>
    <t>Sri Medan</t>
  </si>
  <si>
    <t>Paloh</t>
  </si>
  <si>
    <t>Bukit Naning</t>
  </si>
  <si>
    <t>Bekok</t>
  </si>
  <si>
    <t>Kahang</t>
  </si>
  <si>
    <t>Labis</t>
  </si>
  <si>
    <t>Pagoh</t>
  </si>
  <si>
    <t>Sungai Balang</t>
  </si>
  <si>
    <t>Semerah</t>
  </si>
  <si>
    <t>Sungai Abong</t>
  </si>
  <si>
    <t>Endau</t>
  </si>
  <si>
    <t>Tenang</t>
  </si>
  <si>
    <t>Jorak</t>
  </si>
  <si>
    <t>Sekijang</t>
  </si>
  <si>
    <t>Kemelah</t>
  </si>
  <si>
    <t>Serom</t>
  </si>
  <si>
    <t>Muar</t>
  </si>
  <si>
    <t>Segamat</t>
  </si>
  <si>
    <t>Ledang</t>
  </si>
  <si>
    <t>Tangkak</t>
  </si>
  <si>
    <t>Pemanis</t>
  </si>
  <si>
    <t>Buloh Kasap</t>
  </si>
  <si>
    <t>Melaka</t>
  </si>
  <si>
    <t>Putrajaya</t>
  </si>
  <si>
    <t>Kuala Lumpur</t>
  </si>
  <si>
    <t>MDKT</t>
  </si>
  <si>
    <t>Bandar Tenggara</t>
  </si>
  <si>
    <t>Bandar Penawar</t>
  </si>
  <si>
    <t>Sedili Kechil</t>
  </si>
  <si>
    <t>Sedili Besar</t>
  </si>
  <si>
    <t>Bukit Gambir</t>
  </si>
  <si>
    <t>Majlis Bandaraya Iskandar Puteri (MBIP)</t>
  </si>
  <si>
    <t>Majlis Perbandaran Kulai (MPKu)</t>
  </si>
  <si>
    <t>Majlis Bandaraya Johor Bahru (MBJB)</t>
  </si>
  <si>
    <t>Majlis Bandaraya Pasir Gudang (MBPG)</t>
  </si>
  <si>
    <t>Majlis Perbandaran Kluang (MPK)</t>
  </si>
  <si>
    <t>Majlis Perbandaran Muar (MPM)</t>
  </si>
  <si>
    <t>Majlis Perbandaran Batu Pahat (MPBP)</t>
  </si>
  <si>
    <t>Majlis Daerah Pontian (MDP)</t>
  </si>
  <si>
    <t>Majlis Daerah Tangkak (MDT)</t>
  </si>
  <si>
    <t>Majlis Daerah Segamat (MDS)</t>
  </si>
  <si>
    <t>Majlis Daerah Yong Peng (MDYP)</t>
  </si>
  <si>
    <t>Majlis Daerah Simpang Renggam (MDSR)</t>
  </si>
  <si>
    <t>Majlis Daerah Mersing (MDM)</t>
  </si>
  <si>
    <t>Majlis Daerah Labis (MDL)</t>
  </si>
  <si>
    <t>Jason Bay Public Beach, Kampung Sungai Gading,</t>
  </si>
  <si>
    <t>Kota Tinggi Waterfalls Resort, Jalan Lombong</t>
  </si>
  <si>
    <t>Ujana Tasik Bandar Tenggara</t>
  </si>
  <si>
    <t>Pejabat Cawangan Bandar Tenggara</t>
  </si>
  <si>
    <t>Dewan Serbaguna Taman Sri Saujana</t>
  </si>
  <si>
    <t>Pasar Borong Kota Tinggi</t>
  </si>
  <si>
    <t>Petri Jaya City Council, 91, 81900, Johor</t>
  </si>
  <si>
    <t>Milleage (KM)
Single</t>
  </si>
  <si>
    <t>Anggerik</t>
  </si>
  <si>
    <t>Bandar Sri Perani</t>
  </si>
  <si>
    <t>Bendahara</t>
  </si>
  <si>
    <t xml:space="preserve">Bendahara, Bandar Tenggara </t>
  </si>
  <si>
    <t>Daiman Jaya</t>
  </si>
  <si>
    <t xml:space="preserve">Desa Riang </t>
  </si>
  <si>
    <t>Gunung Mas</t>
  </si>
  <si>
    <t>Guru</t>
  </si>
  <si>
    <t>Hidayat</t>
  </si>
  <si>
    <t>Hijrah</t>
  </si>
  <si>
    <t>Kemang</t>
  </si>
  <si>
    <t>Koguna</t>
  </si>
  <si>
    <t>Kota</t>
  </si>
  <si>
    <t>Kota Intan</t>
  </si>
  <si>
    <t>Kota Jaya</t>
  </si>
  <si>
    <t>Kota Jaya 2</t>
  </si>
  <si>
    <t>Kota Kecil</t>
  </si>
  <si>
    <t>Kota Mas</t>
  </si>
  <si>
    <t>Kota Merdesa</t>
  </si>
  <si>
    <t>Laksamana</t>
  </si>
  <si>
    <t xml:space="preserve">Laksamana, Bandar Tenggara </t>
  </si>
  <si>
    <t>Mawai</t>
  </si>
  <si>
    <t>Mawai Jaya</t>
  </si>
  <si>
    <t xml:space="preserve">Medan Jaya </t>
  </si>
  <si>
    <t xml:space="preserve">Melati Putih </t>
  </si>
  <si>
    <t>Muhibah</t>
  </si>
  <si>
    <t xml:space="preserve">Pahlawan, Bandar Tenggara </t>
  </si>
  <si>
    <t xml:space="preserve">Panglima, Bandar Tenggara </t>
  </si>
  <si>
    <t>Perindustrian  Lukut</t>
  </si>
  <si>
    <t>REM</t>
  </si>
  <si>
    <t>Ria</t>
  </si>
  <si>
    <t>Sayong Indah</t>
  </si>
  <si>
    <t>Sayong Pinang</t>
  </si>
  <si>
    <t>Sri Lalang</t>
  </si>
  <si>
    <t>Sri Saujana</t>
  </si>
  <si>
    <t xml:space="preserve">Taman Bentara, Bandar Tenggara </t>
  </si>
  <si>
    <t>Taman Desa Impian, Bandar Tenggara</t>
  </si>
  <si>
    <t>Taman Desa Sejahtera</t>
  </si>
  <si>
    <t>Taman Pasak Indah</t>
  </si>
  <si>
    <t>Taman Perumahan Generasi Baru Felda Sg.Sibol</t>
  </si>
  <si>
    <t xml:space="preserve">Taman Perwira, Bandar Tenggara </t>
  </si>
  <si>
    <t>Sanggar Kota</t>
  </si>
  <si>
    <t>Kota Iskandar</t>
  </si>
  <si>
    <t>Mahkamah Kota Tinggi</t>
  </si>
  <si>
    <t>ANNEXURE 1</t>
  </si>
  <si>
    <t>STANDARD MILLEAGE</t>
  </si>
  <si>
    <t>Pekeliling Perbendaharaan Malaysia                                                                                                                           WP1.4</t>
  </si>
  <si>
    <t>Pekeliling Perbendaharaan Malaysia                                                                                                                                                WP1.4</t>
  </si>
  <si>
    <t>Hospital Sultan Ismail</t>
  </si>
  <si>
    <t>Hospital Sultanah Aminah</t>
  </si>
  <si>
    <t>Pos [Resit                                           ]</t>
  </si>
  <si>
    <t>Telefon, Telegram , Faks [Resit                                       ]</t>
  </si>
  <si>
    <t>Dobi  [Resit                                           ]</t>
  </si>
  <si>
    <t>Cukai Lapangan Terbang  [Resit                                           ]</t>
  </si>
  <si>
    <t>Lebihan Bagasi [Resit                                           ]</t>
  </si>
  <si>
    <t>No. Pendaftaran:</t>
  </si>
  <si>
    <t>JUMLAH (BAHAGIAN D)</t>
  </si>
  <si>
    <t>JUMLAH KESELURUHAN TUNTUTAN (BAHAGIAN A+B+C+D)</t>
  </si>
  <si>
    <t>PENGESAHAN</t>
  </si>
  <si>
    <t>Berdasarkan pengakuan yang dinyatakan oleh pegawai yang memohon, disahkan bahawa perjalanan tersebut telah dilaksanakan atas urusan rasmi dan kelayakan tuntutan pegawai mematuhi peraturan kewangan yang berkuat kuasa.</t>
  </si>
  <si>
    <t>PENDAHULUAN DIRI (JIKA ADA)</t>
  </si>
  <si>
    <t>Pendahuluan Diri diberi</t>
  </si>
  <si>
    <t>Tolak:  Tuntutan sekarang</t>
  </si>
  <si>
    <r>
      <t xml:space="preserve">Tol [Resit/Penyata </t>
    </r>
    <r>
      <rPr>
        <i/>
        <sz val="12.5"/>
        <color rgb="FF000000"/>
        <rFont val="Arial"/>
        <family val="2"/>
      </rPr>
      <t>Touch&amp;Go</t>
    </r>
    <r>
      <rPr>
        <sz val="12.5"/>
        <color rgb="FF000000"/>
        <rFont val="Arial"/>
        <family val="2"/>
      </rPr>
      <t>/RFID/Lain-lain:                                                  ]</t>
    </r>
  </si>
  <si>
    <r>
      <t>(c) perbelanjaan yang</t>
    </r>
    <r>
      <rPr>
        <b/>
        <sz val="12.5"/>
        <color rgb="FF000000"/>
        <rFont val="Arial"/>
        <family val="2"/>
      </rPr>
      <t xml:space="preserve"> tidak disokong dengan resit</t>
    </r>
    <r>
      <rPr>
        <sz val="12.5"/>
        <color rgb="FF000000"/>
        <rFont val="Arial"/>
        <family val="2"/>
      </rPr>
      <t xml:space="preserve"> berjumlah sebanyak RM                             telah sebenarnya 
dilakukan dan dibayar oleh saya;</t>
    </r>
  </si>
  <si>
    <r>
      <t xml:space="preserve">Tempat Letak Kereta [Resit/Penyata </t>
    </r>
    <r>
      <rPr>
        <i/>
        <sz val="12.5"/>
        <color rgb="FF000000"/>
        <rFont val="Arial"/>
        <family val="2"/>
      </rPr>
      <t>Touch&amp;Go</t>
    </r>
    <r>
      <rPr>
        <sz val="12.5"/>
        <color rgb="FF000000"/>
        <rFont val="Arial"/>
        <family val="2"/>
      </rPr>
      <t>/Lain-lain                                      ]</t>
    </r>
  </si>
  <si>
    <t xml:space="preserve">(d)  semua butiran yang dinyatakan di atas adalah tepat dan benar dan saya bertanggungjawab terhadap semua maklumat yang dinyatakan; dan
(e)  sekiranya saya mengemukakan tuntutan palsu, saya boleh dikenakan tindakan di bawah Seksyen 18, Akta Suruhanjaya  Pencegahan  Rasuah Malaysia 2009 [Akta 694] (Kesalahan  dengan maksud untuk memperdayakan prinsipal oleh ejen).
Tarikh: ……………………………..                                                                          ……………………………………..
                                                                                                                                   Tandatangan Pemohon     </t>
  </si>
  <si>
    <t>…………………………………….. 
Ketua Jabatan</t>
  </si>
  <si>
    <r>
      <rPr>
        <sz val="20"/>
        <rFont val="Britannic Bold"/>
        <family val="2"/>
      </rPr>
      <t>MAJLIS DAERAH KOTA TINGGI</t>
    </r>
  </si>
  <si>
    <t xml:space="preserve">Alamat Rumah </t>
  </si>
  <si>
    <t>Am 18.Pin 4/94</t>
  </si>
  <si>
    <t>Tarikh</t>
  </si>
  <si>
    <t>Butiran Tuntutan</t>
  </si>
  <si>
    <t>Bertolak</t>
  </si>
  <si>
    <t>Sampai</t>
  </si>
  <si>
    <t>* Sila tambah ruangan jika tidak mencukupi.
*Ruangan ini diisi oleh pegawai yang layak membuat tuntutan perjalanan di bawah PP WP1.6.
* Pegawai perlu menyatakan dengan jelas butiran tuntutan di kenyataan tuntutan seperti berikut: 
Perjalanan pergi dan pulang:
1.  Lokasi tempat bertolak.
2.  Lokasi tempat dituju.
3.  Tujuan perjalanan.
4.  Lain-lain tuntutan (sekiranya ada):
a)     Caj/bayaran parkir;
b)     Caj/bayaran tol sekiranya ada;
c)     Elaun makan/harian sekiranya ada;
d)     Tuntutan hotel/lojing sekiranya ada; dan/atau 
e)     Lain-lain tuntutan sekiranya ada.
5.    Kiraan kilometer (minimum tuntutan pergi balik 1km) boleh berdasarkan:
a)     Annexure 1;
b)     Google Maps perlu dilampirkan;</t>
  </si>
  <si>
    <t>! JANGAN USIK FORMULA</t>
  </si>
  <si>
    <t>KENYATAAN TUNTUTAN</t>
  </si>
  <si>
    <r>
      <rPr>
        <b/>
        <sz val="14"/>
        <rFont val="Arial"/>
        <family val="2"/>
      </rPr>
      <t xml:space="preserve">BAGI  BULAN   </t>
    </r>
    <r>
      <rPr>
        <b/>
        <u/>
        <sz val="14"/>
        <rFont val="Arial"/>
        <family val="2"/>
      </rPr>
      <t>FEBRUARI </t>
    </r>
    <r>
      <rPr>
        <b/>
        <sz val="14"/>
        <rFont val="Arial"/>
        <family val="2"/>
      </rPr>
      <t xml:space="preserve">TAHUN </t>
    </r>
    <r>
      <rPr>
        <b/>
        <u/>
        <sz val="14"/>
        <rFont val="Arial"/>
        <family val="2"/>
      </rPr>
      <t>2022</t>
    </r>
  </si>
  <si>
    <t xml:space="preserve">Format KW-11 </t>
  </si>
  <si>
    <t>BORANG TUNTUTAN ELAUN BERTUGAS RASMI DALAM NEGERI</t>
  </si>
  <si>
    <r>
      <t xml:space="preserve">     sebanyak RM        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/ hari</t>
    </r>
  </si>
  <si>
    <t xml:space="preserve">     [ Resit '              ]</t>
  </si>
  <si>
    <r>
      <t xml:space="preserve">BSH  X   BILIK X  </t>
    </r>
    <r>
      <rPr>
        <b/>
        <sz val="11"/>
        <color rgb="FF000000"/>
        <rFont val="Arial"/>
        <family val="2"/>
      </rPr>
      <t>H M</t>
    </r>
  </si>
  <si>
    <t>TUNTUTAN BAYARAN SEWA HOTEL (BSH) (SABAH/SARAWAK/WP LABUAN)</t>
  </si>
  <si>
    <t>ELAUN HARIAN / SEHARI</t>
  </si>
  <si>
    <t>Air Terjun Kota Tinggi</t>
  </si>
  <si>
    <t>Felda Lok Heng Timur</t>
  </si>
  <si>
    <t>Temenin</t>
  </si>
  <si>
    <t>Kampung Jawa, Kota Tinggi</t>
  </si>
  <si>
    <t>Taman YPJ, Kulai</t>
  </si>
  <si>
    <t xml:space="preserve">
…………………………………….. 
Pegawai Pengawal
</t>
  </si>
  <si>
    <t>Elaun    Lojing    X          HARI</t>
  </si>
  <si>
    <r>
      <t xml:space="preserve">Elaun    Lojing    X   </t>
    </r>
    <r>
      <rPr>
        <b/>
        <sz val="11"/>
        <color rgb="FF000000"/>
        <rFont val="Arial"/>
        <family val="2"/>
      </rPr>
      <t xml:space="preserve">      </t>
    </r>
    <r>
      <rPr>
        <sz val="11"/>
        <color rgb="FF000000"/>
        <rFont val="Arial"/>
        <family val="2"/>
      </rPr>
      <t xml:space="preserve"> HARI</t>
    </r>
  </si>
  <si>
    <r>
      <t xml:space="preserve">sebanyak </t>
    </r>
    <r>
      <rPr>
        <b/>
        <sz val="12"/>
        <color rgb="FF000000"/>
        <rFont val="Arial"/>
        <family val="2"/>
      </rPr>
      <t xml:space="preserve">RM     </t>
    </r>
    <r>
      <rPr>
        <b/>
        <sz val="11"/>
        <color rgb="FF000000"/>
        <rFont val="Arial"/>
        <family val="2"/>
      </rPr>
      <t xml:space="preserve">  </t>
    </r>
    <r>
      <rPr>
        <sz val="11"/>
        <color rgb="FF000000"/>
        <rFont val="Arial"/>
        <family val="2"/>
      </rPr>
      <t>/hari</t>
    </r>
  </si>
  <si>
    <r>
      <t xml:space="preserve">sebanyak </t>
    </r>
    <r>
      <rPr>
        <b/>
        <sz val="12"/>
        <color rgb="FF000000"/>
        <rFont val="Arial"/>
        <family val="2"/>
      </rPr>
      <t xml:space="preserve">RM        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/hari</t>
    </r>
  </si>
  <si>
    <t>*</t>
  </si>
  <si>
    <t>Pekan / Tanjung Sedili</t>
  </si>
  <si>
    <t xml:space="preserve">   Nama (Huruf Besar)  :</t>
  </si>
  <si>
    <t xml:space="preserve">   No. Kad Pengenalan :</t>
  </si>
  <si>
    <t xml:space="preserve">   Jawatan :</t>
  </si>
  <si>
    <t xml:space="preserve">   Gred :</t>
  </si>
  <si>
    <t xml:space="preserve">   No. Akaun Bank :</t>
  </si>
  <si>
    <t xml:space="preserve">   Nama Bank :</t>
  </si>
  <si>
    <t xml:space="preserve">   No. Telefon :</t>
  </si>
  <si>
    <r>
      <t xml:space="preserve">1. BSH  X  0 BILIK X </t>
    </r>
    <r>
      <rPr>
        <b/>
        <sz val="11"/>
        <color rgb="FF000000"/>
        <rFont val="Arial"/>
        <family val="2"/>
      </rPr>
      <t>3H2M</t>
    </r>
  </si>
  <si>
    <r>
      <t xml:space="preserve">     sebanyak </t>
    </r>
    <r>
      <rPr>
        <b/>
        <sz val="11"/>
        <color rgb="FF000000"/>
        <rFont val="Arial"/>
        <family val="2"/>
      </rPr>
      <t xml:space="preserve">RM 0 </t>
    </r>
    <r>
      <rPr>
        <sz val="11"/>
        <color rgb="FF000000"/>
        <rFont val="Arial"/>
        <family val="2"/>
      </rPr>
      <t>/ hari</t>
    </r>
  </si>
  <si>
    <r>
      <t xml:space="preserve">     [ Resit '</t>
    </r>
    <r>
      <rPr>
        <b/>
        <sz val="11"/>
        <color rgb="FF000000"/>
        <rFont val="Arial"/>
        <family val="2"/>
      </rPr>
      <t>0</t>
    </r>
    <r>
      <rPr>
        <sz val="11"/>
        <color rgb="FF000000"/>
        <rFont val="Arial"/>
        <family val="2"/>
      </rPr>
      <t xml:space="preserve"> ]</t>
    </r>
  </si>
  <si>
    <t>Kenderaan
Kereta / Motosikal</t>
  </si>
  <si>
    <t>Alamat Pejabat/Pejabat Cawangan</t>
  </si>
  <si>
    <t xml:space="preserve">MESYUARAT PELAPORAN PELAKSANAAN PRE IHSAN JOHOR 3.0 BIL 2 (MDKT/JK/KPKT (BP1)/2022/06
PEJABAT - PEJABAT PNJ, BANGUNAN DATO ABD RAHMAN ANDAK - PEJABAT
</t>
  </si>
  <si>
    <t xml:space="preserve">Saya mengaku bahawa:
(a)  perjalanan pada tarikh-tarikh tersebut adalah benar dan telah dibuat atas urusan rasmi;
(b)  tuntutan ini dibuat mengikut kadar dan syarat seperti yang dinyatakan di bawah peraturan  bertugas rasmi yang berkuat kuasa dan/atau peraturan berkursus yang berkuat kuasa;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</si>
</sst>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.00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Verdana"/>
      <family val="2"/>
    </font>
    <font>
      <b/>
      <sz val="11"/>
      <color rgb="FF000000"/>
      <name val="Calibri"/>
      <family val="2"/>
    </font>
    <font>
      <sz val="12.5"/>
      <color rgb="FF000000"/>
      <name val="Arial"/>
      <family val="2"/>
    </font>
    <font>
      <sz val="12.5"/>
      <color rgb="FF000000"/>
      <name val="Calibri"/>
      <family val="2"/>
      <charset val="204"/>
    </font>
    <font>
      <b/>
      <sz val="12.5"/>
      <color rgb="FF000000"/>
      <name val="Arial"/>
      <family val="2"/>
    </font>
    <font>
      <i/>
      <sz val="12.5"/>
      <color rgb="FF000000"/>
      <name val="Arial"/>
      <family val="2"/>
    </font>
    <font>
      <sz val="10"/>
      <color rgb="FF000000"/>
      <name val="Times New Roman"/>
      <charset val="204"/>
    </font>
    <font>
      <sz val="20"/>
      <name val="Britannic Bold"/>
    </font>
    <font>
      <sz val="20"/>
      <name val="Britannic Bold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color indexed="81"/>
      <name val="Tahoma"/>
      <family val="2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sz val="14"/>
      <color rgb="FF000000"/>
      <name val="Calibri"/>
      <family val="2"/>
      <charset val="204"/>
    </font>
    <font>
      <b/>
      <sz val="16"/>
      <color rgb="FF000000"/>
      <name val="Arial"/>
      <family val="2"/>
    </font>
    <font>
      <sz val="16"/>
      <color rgb="FF000000"/>
      <name val="Calibri"/>
      <family val="2"/>
      <charset val="204"/>
    </font>
    <font>
      <sz val="16"/>
      <name val="Arial"/>
      <family val="2"/>
    </font>
    <font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ECE1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2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0" fillId="0" borderId="1" xfId="3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Fill="1" applyBorder="1"/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top"/>
    </xf>
    <xf numFmtId="0" fontId="7" fillId="0" borderId="7" xfId="0" applyFont="1" applyBorder="1" applyAlignment="1">
      <alignment horizontal="left" vertical="top" wrapText="1"/>
    </xf>
    <xf numFmtId="164" fontId="7" fillId="0" borderId="22" xfId="1" applyNumberFormat="1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2" xfId="0" applyFont="1" applyBorder="1" applyAlignment="1">
      <alignment horizontal="left" vertical="top" wrapText="1"/>
    </xf>
    <xf numFmtId="164" fontId="7" fillId="0" borderId="10" xfId="1" applyNumberFormat="1" applyFont="1" applyBorder="1" applyAlignment="1">
      <alignment horizontal="center" vertical="center" wrapText="1"/>
    </xf>
    <xf numFmtId="0" fontId="8" fillId="0" borderId="12" xfId="0" applyFont="1" applyBorder="1"/>
    <xf numFmtId="0" fontId="9" fillId="0" borderId="2" xfId="0" applyFont="1" applyBorder="1" applyAlignment="1">
      <alignment horizontal="left" vertical="top" wrapText="1"/>
    </xf>
    <xf numFmtId="164" fontId="9" fillId="0" borderId="1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11" fillId="0" borderId="0" xfId="4" applyAlignment="1">
      <alignment horizontal="left" vertical="top"/>
    </xf>
    <xf numFmtId="0" fontId="14" fillId="0" borderId="0" xfId="4" applyFont="1" applyAlignment="1">
      <alignment horizontal="left" vertical="top"/>
    </xf>
    <xf numFmtId="0" fontId="4" fillId="0" borderId="0" xfId="4" applyFont="1" applyAlignment="1">
      <alignment horizontal="left" vertical="top"/>
    </xf>
    <xf numFmtId="0" fontId="4" fillId="0" borderId="0" xfId="0" applyFont="1" applyAlignment="1">
      <alignment vertical="top"/>
    </xf>
    <xf numFmtId="0" fontId="15" fillId="0" borderId="0" xfId="4" applyFont="1" applyAlignment="1">
      <alignment horizontal="left" vertical="top"/>
    </xf>
    <xf numFmtId="0" fontId="15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left" vertical="top" wrapText="1"/>
    </xf>
    <xf numFmtId="0" fontId="16" fillId="0" borderId="0" xfId="4" applyFont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4" applyFont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18" fillId="0" borderId="0" xfId="4" applyFont="1" applyAlignment="1">
      <alignment horizontal="center" vertical="top"/>
    </xf>
    <xf numFmtId="0" fontId="18" fillId="0" borderId="0" xfId="4" applyFont="1" applyAlignment="1">
      <alignment horizontal="left" vertical="top"/>
    </xf>
    <xf numFmtId="0" fontId="19" fillId="0" borderId="0" xfId="4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24" fillId="0" borderId="0" xfId="4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0" fillId="3" borderId="1" xfId="3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164" fontId="20" fillId="0" borderId="12" xfId="0" applyNumberFormat="1" applyFont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top"/>
    </xf>
    <xf numFmtId="20" fontId="17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5" fillId="3" borderId="31" xfId="0" applyNumberFormat="1" applyFont="1" applyFill="1" applyBorder="1" applyAlignment="1">
      <alignment horizontal="center" vertical="top"/>
    </xf>
    <xf numFmtId="164" fontId="26" fillId="0" borderId="9" xfId="0" applyNumberFormat="1" applyFont="1" applyFill="1" applyBorder="1" applyAlignment="1">
      <alignment horizontal="center" vertical="top"/>
    </xf>
    <xf numFmtId="0" fontId="20" fillId="0" borderId="12" xfId="0" applyFont="1" applyBorder="1" applyAlignment="1">
      <alignment vertical="top" wrapText="1"/>
    </xf>
    <xf numFmtId="164" fontId="25" fillId="3" borderId="25" xfId="0" applyNumberFormat="1" applyFont="1" applyFill="1" applyBorder="1" applyAlignment="1">
      <alignment horizontal="center" vertical="top"/>
    </xf>
    <xf numFmtId="164" fontId="26" fillId="0" borderId="33" xfId="0" applyNumberFormat="1" applyFont="1" applyFill="1" applyBorder="1" applyAlignment="1">
      <alignment horizontal="center" vertical="top"/>
    </xf>
    <xf numFmtId="164" fontId="25" fillId="0" borderId="41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27" fillId="0" borderId="2" xfId="0" applyFont="1" applyBorder="1" applyAlignment="1">
      <alignment horizontal="left" vertical="center" wrapText="1"/>
    </xf>
    <xf numFmtId="164" fontId="27" fillId="0" borderId="21" xfId="1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/>
    </xf>
    <xf numFmtId="0" fontId="20" fillId="0" borderId="0" xfId="0" applyFont="1"/>
    <xf numFmtId="164" fontId="19" fillId="0" borderId="10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30" fillId="0" borderId="0" xfId="4" applyFont="1" applyAlignment="1">
      <alignment horizontal="left" vertical="top"/>
    </xf>
    <xf numFmtId="0" fontId="29" fillId="0" borderId="3" xfId="4" applyFont="1" applyBorder="1" applyAlignment="1">
      <alignment horizontal="center" vertical="center" wrapText="1"/>
    </xf>
    <xf numFmtId="0" fontId="29" fillId="0" borderId="3" xfId="4" applyFont="1" applyBorder="1" applyAlignment="1">
      <alignment vertical="center" wrapText="1"/>
    </xf>
    <xf numFmtId="0" fontId="30" fillId="0" borderId="20" xfId="4" applyFont="1" applyBorder="1" applyAlignment="1">
      <alignment horizontal="center" vertical="center" wrapText="1"/>
    </xf>
    <xf numFmtId="0" fontId="14" fillId="0" borderId="0" xfId="4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29" fillId="0" borderId="3" xfId="4" applyFont="1" applyBorder="1" applyAlignment="1">
      <alignment horizontal="left" vertical="center" wrapText="1"/>
    </xf>
    <xf numFmtId="0" fontId="29" fillId="0" borderId="4" xfId="4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9" fillId="0" borderId="20" xfId="4" applyFont="1" applyBorder="1" applyAlignment="1">
      <alignment horizontal="center" vertical="center" wrapText="1"/>
    </xf>
    <xf numFmtId="0" fontId="30" fillId="0" borderId="10" xfId="4" applyFont="1" applyBorder="1" applyAlignment="1">
      <alignment horizontal="left" vertical="center" wrapText="1"/>
    </xf>
    <xf numFmtId="0" fontId="30" fillId="0" borderId="11" xfId="4" applyFont="1" applyBorder="1" applyAlignment="1">
      <alignment horizontal="left" vertical="center" wrapText="1"/>
    </xf>
    <xf numFmtId="0" fontId="30" fillId="0" borderId="12" xfId="4" applyFont="1" applyBorder="1" applyAlignment="1">
      <alignment horizontal="left" vertical="center" wrapText="1"/>
    </xf>
    <xf numFmtId="0" fontId="21" fillId="4" borderId="10" xfId="4" applyFont="1" applyFill="1" applyBorder="1" applyAlignment="1">
      <alignment horizontal="center" vertical="center" wrapText="1"/>
    </xf>
    <xf numFmtId="0" fontId="21" fillId="4" borderId="11" xfId="4" applyFont="1" applyFill="1" applyBorder="1" applyAlignment="1">
      <alignment horizontal="center" vertical="center" wrapText="1"/>
    </xf>
    <xf numFmtId="0" fontId="21" fillId="4" borderId="12" xfId="4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9" fillId="0" borderId="45" xfId="4" applyFont="1" applyBorder="1" applyAlignment="1">
      <alignment horizontal="left" vertical="center" wrapText="1"/>
    </xf>
    <xf numFmtId="0" fontId="29" fillId="0" borderId="46" xfId="4" applyFont="1" applyBorder="1" applyAlignment="1">
      <alignment horizontal="left" vertical="center" wrapText="1"/>
    </xf>
    <xf numFmtId="0" fontId="29" fillId="0" borderId="47" xfId="4" applyFont="1" applyBorder="1" applyAlignment="1">
      <alignment horizontal="left" vertical="center" wrapText="1"/>
    </xf>
    <xf numFmtId="0" fontId="29" fillId="0" borderId="48" xfId="4" applyFont="1" applyBorder="1" applyAlignment="1">
      <alignment horizontal="left" vertical="center" wrapText="1"/>
    </xf>
    <xf numFmtId="0" fontId="29" fillId="0" borderId="45" xfId="4" applyFont="1" applyBorder="1" applyAlignment="1">
      <alignment horizontal="center" vertical="center" wrapText="1"/>
    </xf>
    <xf numFmtId="0" fontId="29" fillId="0" borderId="3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45" xfId="4" quotePrefix="1" applyNumberFormat="1" applyFont="1" applyBorder="1" applyAlignment="1">
      <alignment horizontal="center" vertical="center" wrapText="1"/>
    </xf>
    <xf numFmtId="0" fontId="29" fillId="0" borderId="3" xfId="4" applyNumberFormat="1" applyFont="1" applyBorder="1" applyAlignment="1">
      <alignment horizontal="center" vertical="center" wrapText="1"/>
    </xf>
    <xf numFmtId="0" fontId="29" fillId="0" borderId="4" xfId="4" applyNumberFormat="1" applyFont="1" applyBorder="1" applyAlignment="1">
      <alignment horizontal="center" vertical="center" wrapText="1"/>
    </xf>
    <xf numFmtId="0" fontId="29" fillId="0" borderId="43" xfId="4" applyFont="1" applyBorder="1" applyAlignment="1">
      <alignment horizontal="left" vertical="center" wrapText="1"/>
    </xf>
    <xf numFmtId="0" fontId="29" fillId="0" borderId="44" xfId="4" applyFont="1" applyBorder="1" applyAlignment="1">
      <alignment horizontal="left" vertical="center" wrapText="1"/>
    </xf>
    <xf numFmtId="0" fontId="12" fillId="0" borderId="0" xfId="4" applyFont="1" applyAlignment="1">
      <alignment horizontal="center" vertical="top"/>
    </xf>
    <xf numFmtId="0" fontId="21" fillId="0" borderId="0" xfId="4" applyFont="1" applyAlignment="1">
      <alignment horizontal="center" vertical="top"/>
    </xf>
    <xf numFmtId="0" fontId="19" fillId="0" borderId="0" xfId="4" applyFont="1" applyAlignment="1">
      <alignment horizontal="center" vertical="top"/>
    </xf>
    <xf numFmtId="0" fontId="21" fillId="4" borderId="5" xfId="4" applyFont="1" applyFill="1" applyBorder="1" applyAlignment="1">
      <alignment horizontal="center" vertical="center" wrapText="1"/>
    </xf>
    <xf numFmtId="0" fontId="21" fillId="4" borderId="6" xfId="4" applyFont="1" applyFill="1" applyBorder="1" applyAlignment="1">
      <alignment horizontal="center" vertical="center" wrapText="1"/>
    </xf>
    <xf numFmtId="0" fontId="21" fillId="4" borderId="3" xfId="4" applyFont="1" applyFill="1" applyBorder="1" applyAlignment="1">
      <alignment horizontal="center" vertical="center" wrapText="1"/>
    </xf>
    <xf numFmtId="0" fontId="21" fillId="4" borderId="4" xfId="4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2" xfId="2" applyNumberFormat="1" applyFont="1" applyFill="1" applyBorder="1" applyAlignment="1">
      <alignment horizontal="center" vertical="center"/>
    </xf>
    <xf numFmtId="164" fontId="0" fillId="3" borderId="3" xfId="2" applyNumberFormat="1" applyFont="1" applyFill="1" applyBorder="1" applyAlignment="1">
      <alignment horizontal="center" vertical="center"/>
    </xf>
    <xf numFmtId="164" fontId="0" fillId="3" borderId="4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164" fontId="0" fillId="0" borderId="2" xfId="2" applyNumberFormat="1" applyFont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3" fontId="3" fillId="3" borderId="2" xfId="0" applyNumberFormat="1" applyFont="1" applyFill="1" applyBorder="1" applyAlignment="1">
      <alignment horizontal="center" vertical="center"/>
    </xf>
    <xf numFmtId="43" fontId="3" fillId="3" borderId="3" xfId="0" applyNumberFormat="1" applyFont="1" applyFill="1" applyBorder="1" applyAlignment="1">
      <alignment horizontal="center" vertical="center"/>
    </xf>
    <xf numFmtId="43" fontId="3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4" fontId="4" fillId="3" borderId="10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top"/>
    </xf>
    <xf numFmtId="43" fontId="20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20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25" fillId="3" borderId="26" xfId="0" applyNumberFormat="1" applyFont="1" applyFill="1" applyBorder="1" applyAlignment="1">
      <alignment horizontal="center" vertical="center"/>
    </xf>
    <xf numFmtId="164" fontId="25" fillId="3" borderId="27" xfId="0" applyNumberFormat="1" applyFont="1" applyFill="1" applyBorder="1" applyAlignment="1">
      <alignment horizontal="center" vertical="center"/>
    </xf>
    <xf numFmtId="164" fontId="25" fillId="3" borderId="4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0" xfId="0" applyBorder="1"/>
    <xf numFmtId="0" fontId="0" fillId="0" borderId="16" xfId="0" applyBorder="1"/>
    <xf numFmtId="0" fontId="3" fillId="0" borderId="9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/>
    <xf numFmtId="0" fontId="8" fillId="0" borderId="19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19" fillId="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BA9ACFA5-F45B-4DC9-B500-A3B2CB4C6C45}"/>
    <cellStyle name="Percent" xfId="3" builtinId="5"/>
  </cellStyles>
  <dxfs count="0"/>
  <tableStyles count="0" defaultTableStyle="TableStyleMedium2" defaultPivotStyle="PivotStyleLight16"/>
  <colors>
    <mruColors>
      <color rgb="FFCCFFFF"/>
      <color rgb="FFEEDEEE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783168</xdr:colOff>
      <xdr:row>6</xdr:row>
      <xdr:rowOff>103717</xdr:rowOff>
    </xdr:from>
    <xdr:to>
      <xdr:col>4</xdr:col>
      <xdr:colOff>1249456</xdr:colOff>
      <xdr:row>16</xdr:row>
      <xdr:rowOff>52917</xdr:rowOff>
    </xdr:to>
    <xdr:pic>
      <xdr:nvPicPr>
        <xdr:cNvPr id="2" name="Picture 1" descr="JATA MDKT 5">
          <a:extLst>
            <a:ext uri="{FF2B5EF4-FFF2-40B4-BE49-F238E27FC236}">
              <a16:creationId xmlns:a16="http://schemas.microsoft.com/office/drawing/2014/main" id="{516C8046-DBA7-40BA-A67C-945955E5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1" y="1056217"/>
          <a:ext cx="1683371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33B5-CBE3-4C0A-930F-2F0DDFFF49F4}">
  <sheetPr>
    <pageSetUpPr fitToPage="1"/>
  </sheetPr>
  <dimension ref="B1:Q93"/>
  <sheetViews>
    <sheetView showGridLines="0" tabSelected="1" view="pageBreakPreview" topLeftCell="A52" zoomScale="90" zoomScaleNormal="90" zoomScaleSheetLayoutView="90" workbookViewId="0">
      <selection activeCell="L37" sqref="L37"/>
    </sheetView>
  </sheetViews>
  <sheetFormatPr defaultColWidth="8" defaultRowHeight="12.75" x14ac:dyDescent="0.25"/>
  <cols>
    <col min="1" max="1" width="8" style="33"/>
    <col min="2" max="2" width="22.7109375" style="33" customWidth="1"/>
    <col min="3" max="4" width="18.28515625" style="33" customWidth="1"/>
    <col min="5" max="5" width="67.140625" style="33" customWidth="1"/>
    <col min="6" max="6" width="15.7109375" style="33" customWidth="1"/>
    <col min="7" max="16384" width="8" style="33"/>
  </cols>
  <sheetData>
    <row r="1" spans="6:6" s="32" customFormat="1" x14ac:dyDescent="0.25"/>
    <row r="2" spans="6:6" s="32" customFormat="1" x14ac:dyDescent="0.25"/>
    <row r="3" spans="6:6" s="32" customFormat="1" x14ac:dyDescent="0.25"/>
    <row r="4" spans="6:6" s="32" customFormat="1" ht="15" x14ac:dyDescent="0.25">
      <c r="F4" s="51" t="s">
        <v>225</v>
      </c>
    </row>
    <row r="5" spans="6:6" s="32" customFormat="1" ht="15" x14ac:dyDescent="0.25">
      <c r="F5" s="51" t="s">
        <v>234</v>
      </c>
    </row>
    <row r="6" spans="6:6" s="32" customFormat="1" x14ac:dyDescent="0.25"/>
    <row r="7" spans="6:6" s="32" customFormat="1" x14ac:dyDescent="0.25"/>
    <row r="8" spans="6:6" s="32" customFormat="1" x14ac:dyDescent="0.25"/>
    <row r="9" spans="6:6" s="32" customFormat="1" x14ac:dyDescent="0.25"/>
    <row r="10" spans="6:6" s="32" customFormat="1" x14ac:dyDescent="0.25"/>
    <row r="11" spans="6:6" s="32" customFormat="1" x14ac:dyDescent="0.25"/>
    <row r="12" spans="6:6" s="32" customFormat="1" x14ac:dyDescent="0.25"/>
    <row r="13" spans="6:6" s="32" customFormat="1" x14ac:dyDescent="0.25"/>
    <row r="14" spans="6:6" s="32" customFormat="1" x14ac:dyDescent="0.25"/>
    <row r="15" spans="6:6" s="32" customFormat="1" x14ac:dyDescent="0.25"/>
    <row r="16" spans="6:6" s="32" customFormat="1" x14ac:dyDescent="0.25"/>
    <row r="17" spans="2:6" s="32" customFormat="1" x14ac:dyDescent="0.25"/>
    <row r="18" spans="2:6" s="32" customFormat="1" ht="27" customHeight="1" x14ac:dyDescent="0.25">
      <c r="B18" s="113" t="s">
        <v>223</v>
      </c>
      <c r="C18" s="113"/>
      <c r="D18" s="113"/>
      <c r="E18" s="113"/>
      <c r="F18" s="113"/>
    </row>
    <row r="19" spans="2:6" s="44" customFormat="1" ht="27" customHeight="1" x14ac:dyDescent="0.25">
      <c r="B19" s="46"/>
      <c r="C19" s="46"/>
      <c r="D19" s="46"/>
      <c r="E19" s="46"/>
      <c r="F19" s="46"/>
    </row>
    <row r="20" spans="2:6" s="44" customFormat="1" ht="27" customHeight="1" x14ac:dyDescent="0.25">
      <c r="B20" s="114" t="s">
        <v>235</v>
      </c>
      <c r="C20" s="114"/>
      <c r="D20" s="114"/>
      <c r="E20" s="114"/>
      <c r="F20" s="114"/>
    </row>
    <row r="21" spans="2:6" s="44" customFormat="1" ht="17.100000000000001" customHeight="1" x14ac:dyDescent="0.25">
      <c r="B21" s="115" t="s">
        <v>233</v>
      </c>
      <c r="C21" s="115"/>
      <c r="D21" s="115"/>
      <c r="E21" s="115"/>
      <c r="F21" s="115"/>
    </row>
    <row r="22" spans="2:6" s="44" customFormat="1" ht="11.1" customHeight="1" x14ac:dyDescent="0.25">
      <c r="B22" s="47"/>
    </row>
    <row r="23" spans="2:6" s="44" customFormat="1" ht="11.1" customHeight="1" x14ac:dyDescent="0.25"/>
    <row r="24" spans="2:6" s="48" customFormat="1" ht="27" customHeight="1" x14ac:dyDescent="0.25">
      <c r="B24" s="116" t="s">
        <v>1</v>
      </c>
      <c r="C24" s="117"/>
      <c r="D24" s="118"/>
      <c r="E24" s="118"/>
      <c r="F24" s="119"/>
    </row>
    <row r="25" spans="2:6" s="80" customFormat="1" ht="48.75" customHeight="1" x14ac:dyDescent="0.25">
      <c r="B25" s="111" t="s">
        <v>253</v>
      </c>
      <c r="C25" s="112"/>
      <c r="D25" s="105"/>
      <c r="E25" s="106"/>
      <c r="F25" s="107"/>
    </row>
    <row r="26" spans="2:6" s="80" customFormat="1" ht="48.75" customHeight="1" x14ac:dyDescent="0.25">
      <c r="B26" s="101" t="s">
        <v>254</v>
      </c>
      <c r="C26" s="102"/>
      <c r="D26" s="105"/>
      <c r="E26" s="106"/>
      <c r="F26" s="107"/>
    </row>
    <row r="27" spans="2:6" s="80" customFormat="1" ht="48.75" customHeight="1" x14ac:dyDescent="0.25">
      <c r="B27" s="101" t="s">
        <v>255</v>
      </c>
      <c r="C27" s="102"/>
      <c r="D27" s="105"/>
      <c r="E27" s="106"/>
      <c r="F27" s="107"/>
    </row>
    <row r="28" spans="2:6" s="80" customFormat="1" ht="48.75" customHeight="1" x14ac:dyDescent="0.25">
      <c r="B28" s="101" t="s">
        <v>256</v>
      </c>
      <c r="C28" s="102"/>
      <c r="D28" s="105"/>
      <c r="E28" s="106"/>
      <c r="F28" s="107"/>
    </row>
    <row r="29" spans="2:6" s="80" customFormat="1" ht="48.75" customHeight="1" x14ac:dyDescent="0.25">
      <c r="B29" s="101" t="s">
        <v>257</v>
      </c>
      <c r="C29" s="102"/>
      <c r="D29" s="108"/>
      <c r="E29" s="109"/>
      <c r="F29" s="110"/>
    </row>
    <row r="30" spans="2:6" s="80" customFormat="1" ht="48.75" customHeight="1" x14ac:dyDescent="0.25">
      <c r="B30" s="101" t="s">
        <v>258</v>
      </c>
      <c r="C30" s="102"/>
      <c r="D30" s="105"/>
      <c r="E30" s="106"/>
      <c r="F30" s="107"/>
    </row>
    <row r="31" spans="2:6" s="80" customFormat="1" ht="48.75" customHeight="1" x14ac:dyDescent="0.25">
      <c r="B31" s="103" t="s">
        <v>259</v>
      </c>
      <c r="C31" s="104"/>
      <c r="D31" s="108"/>
      <c r="E31" s="109"/>
      <c r="F31" s="110"/>
    </row>
    <row r="32" spans="2:6" s="80" customFormat="1" ht="48.75" customHeight="1" x14ac:dyDescent="0.25">
      <c r="B32" s="91" t="s">
        <v>263</v>
      </c>
      <c r="C32" s="81" t="s">
        <v>3</v>
      </c>
      <c r="D32" s="82" t="s">
        <v>2</v>
      </c>
      <c r="E32" s="86"/>
      <c r="F32" s="87"/>
    </row>
    <row r="33" spans="2:7" s="80" customFormat="1" ht="48.75" customHeight="1" x14ac:dyDescent="0.25">
      <c r="B33" s="91"/>
      <c r="C33" s="81" t="s">
        <v>210</v>
      </c>
      <c r="D33" s="82" t="s">
        <v>2</v>
      </c>
      <c r="E33" s="86"/>
      <c r="F33" s="87"/>
    </row>
    <row r="34" spans="2:7" s="80" customFormat="1" ht="20.25" x14ac:dyDescent="0.25"/>
    <row r="35" spans="2:7" s="80" customFormat="1" ht="60" customHeight="1" x14ac:dyDescent="0.25">
      <c r="B35" s="83" t="s">
        <v>264</v>
      </c>
      <c r="C35" s="92"/>
      <c r="D35" s="93"/>
      <c r="E35" s="93"/>
      <c r="F35" s="94"/>
    </row>
    <row r="36" spans="2:7" s="80" customFormat="1" ht="60" customHeight="1" x14ac:dyDescent="0.25">
      <c r="B36" s="83" t="s">
        <v>224</v>
      </c>
      <c r="C36" s="92"/>
      <c r="D36" s="93"/>
      <c r="E36" s="93"/>
      <c r="F36" s="94"/>
    </row>
    <row r="37" spans="2:7" s="34" customFormat="1" ht="20.25" customHeight="1" x14ac:dyDescent="0.25">
      <c r="B37" s="37"/>
      <c r="C37" s="38"/>
      <c r="D37" s="38"/>
      <c r="E37" s="38"/>
      <c r="F37" s="38"/>
      <c r="G37" s="36"/>
    </row>
    <row r="38" spans="2:7" s="34" customFormat="1" ht="32.25" customHeight="1" x14ac:dyDescent="0.25">
      <c r="B38" s="38"/>
      <c r="C38" s="38"/>
      <c r="D38" s="38"/>
      <c r="E38" s="38"/>
      <c r="F38" s="38"/>
      <c r="G38" s="36"/>
    </row>
    <row r="39" spans="2:7" s="34" customFormat="1" ht="15" x14ac:dyDescent="0.25">
      <c r="B39" s="38"/>
      <c r="C39" s="38"/>
      <c r="D39" s="38"/>
      <c r="E39" s="38"/>
      <c r="F39" s="38"/>
      <c r="G39" s="36"/>
    </row>
    <row r="40" spans="2:7" ht="15.75" x14ac:dyDescent="0.25">
      <c r="B40" s="39"/>
      <c r="C40" s="39"/>
      <c r="D40" s="39"/>
      <c r="E40" s="39"/>
      <c r="F40" s="39"/>
      <c r="G40" s="39"/>
    </row>
    <row r="41" spans="2:7" ht="15.75" x14ac:dyDescent="0.25">
      <c r="B41" s="39"/>
      <c r="C41" s="39"/>
      <c r="D41" s="39"/>
      <c r="E41" s="39"/>
      <c r="F41" s="39"/>
      <c r="G41" s="39"/>
    </row>
    <row r="42" spans="2:7" s="44" customFormat="1" ht="27" customHeight="1" x14ac:dyDescent="0.25">
      <c r="B42" s="95" t="s">
        <v>232</v>
      </c>
      <c r="C42" s="96"/>
      <c r="D42" s="96"/>
      <c r="E42" s="96"/>
      <c r="F42" s="97"/>
    </row>
    <row r="43" spans="2:7" s="44" customFormat="1" ht="18" x14ac:dyDescent="0.25"/>
    <row r="44" spans="2:7" s="44" customFormat="1" ht="23.25" customHeight="1" x14ac:dyDescent="0.25">
      <c r="B44" s="98" t="s">
        <v>226</v>
      </c>
      <c r="C44" s="100" t="s">
        <v>4</v>
      </c>
      <c r="D44" s="100"/>
      <c r="E44" s="98" t="s">
        <v>227</v>
      </c>
      <c r="F44" s="98" t="s">
        <v>38</v>
      </c>
    </row>
    <row r="45" spans="2:7" s="44" customFormat="1" ht="23.25" customHeight="1" x14ac:dyDescent="0.25">
      <c r="B45" s="99"/>
      <c r="C45" s="49" t="s">
        <v>228</v>
      </c>
      <c r="D45" s="49" t="s">
        <v>229</v>
      </c>
      <c r="E45" s="99"/>
      <c r="F45" s="99"/>
    </row>
    <row r="46" spans="2:7" s="34" customFormat="1" ht="75" x14ac:dyDescent="0.25">
      <c r="B46" s="59">
        <v>44671</v>
      </c>
      <c r="C46" s="60">
        <v>0.3125</v>
      </c>
      <c r="D46" s="60">
        <v>0.5</v>
      </c>
      <c r="E46" s="61" t="s">
        <v>265</v>
      </c>
      <c r="F46" s="62">
        <v>96</v>
      </c>
      <c r="G46" s="36"/>
    </row>
    <row r="47" spans="2:7" s="34" customFormat="1" ht="54" customHeight="1" x14ac:dyDescent="0.25">
      <c r="B47" s="59"/>
      <c r="C47" s="60"/>
      <c r="D47" s="60"/>
      <c r="E47" s="61"/>
      <c r="F47" s="62"/>
      <c r="G47" s="36"/>
    </row>
    <row r="48" spans="2:7" s="34" customFormat="1" ht="54" customHeight="1" x14ac:dyDescent="0.25">
      <c r="B48" s="59"/>
      <c r="C48" s="60"/>
      <c r="D48" s="60"/>
      <c r="E48" s="61"/>
      <c r="F48" s="62"/>
      <c r="G48" s="36"/>
    </row>
    <row r="49" spans="2:7" s="34" customFormat="1" ht="54" customHeight="1" x14ac:dyDescent="0.25">
      <c r="B49" s="59"/>
      <c r="C49" s="60"/>
      <c r="D49" s="60"/>
      <c r="E49" s="61"/>
      <c r="F49" s="62"/>
      <c r="G49" s="36"/>
    </row>
    <row r="50" spans="2:7" s="34" customFormat="1" ht="54" customHeight="1" x14ac:dyDescent="0.25">
      <c r="B50" s="59"/>
      <c r="C50" s="60"/>
      <c r="D50" s="60"/>
      <c r="E50" s="61"/>
      <c r="F50" s="62"/>
      <c r="G50" s="36"/>
    </row>
    <row r="51" spans="2:7" s="34" customFormat="1" ht="54" customHeight="1" x14ac:dyDescent="0.25">
      <c r="B51" s="59"/>
      <c r="C51" s="60"/>
      <c r="D51" s="60"/>
      <c r="E51" s="61"/>
      <c r="F51" s="62"/>
      <c r="G51" s="36"/>
    </row>
    <row r="52" spans="2:7" s="34" customFormat="1" ht="54" customHeight="1" x14ac:dyDescent="0.25">
      <c r="B52" s="59"/>
      <c r="C52" s="60"/>
      <c r="D52" s="60"/>
      <c r="E52" s="61"/>
      <c r="F52" s="62"/>
      <c r="G52" s="36"/>
    </row>
    <row r="53" spans="2:7" s="34" customFormat="1" ht="54" customHeight="1" x14ac:dyDescent="0.25">
      <c r="B53" s="59"/>
      <c r="C53" s="60"/>
      <c r="D53" s="60"/>
      <c r="E53" s="61"/>
      <c r="F53" s="62"/>
      <c r="G53" s="36"/>
    </row>
    <row r="54" spans="2:7" s="34" customFormat="1" ht="54" customHeight="1" x14ac:dyDescent="0.25">
      <c r="B54" s="59"/>
      <c r="C54" s="60"/>
      <c r="D54" s="60"/>
      <c r="E54" s="61"/>
      <c r="F54" s="62"/>
      <c r="G54" s="36"/>
    </row>
    <row r="55" spans="2:7" s="34" customFormat="1" ht="54" customHeight="1" x14ac:dyDescent="0.25">
      <c r="B55" s="59"/>
      <c r="C55" s="60"/>
      <c r="D55" s="60"/>
      <c r="E55" s="61"/>
      <c r="F55" s="62"/>
      <c r="G55" s="36"/>
    </row>
    <row r="56" spans="2:7" s="34" customFormat="1" ht="54" customHeight="1" x14ac:dyDescent="0.25">
      <c r="B56" s="59"/>
      <c r="C56" s="60"/>
      <c r="D56" s="60"/>
      <c r="E56" s="61"/>
      <c r="F56" s="62"/>
      <c r="G56" s="36"/>
    </row>
    <row r="57" spans="2:7" s="34" customFormat="1" ht="54" customHeight="1" x14ac:dyDescent="0.25">
      <c r="B57" s="59"/>
      <c r="C57" s="60"/>
      <c r="D57" s="60"/>
      <c r="E57" s="61"/>
      <c r="F57" s="62"/>
      <c r="G57" s="36"/>
    </row>
    <row r="58" spans="2:7" s="34" customFormat="1" ht="54" customHeight="1" x14ac:dyDescent="0.25">
      <c r="B58" s="59"/>
      <c r="C58" s="60"/>
      <c r="D58" s="60"/>
      <c r="E58" s="61"/>
      <c r="F58" s="62"/>
      <c r="G58" s="36"/>
    </row>
    <row r="59" spans="2:7" s="34" customFormat="1" ht="54" customHeight="1" x14ac:dyDescent="0.25">
      <c r="B59" s="59"/>
      <c r="C59" s="60"/>
      <c r="D59" s="60"/>
      <c r="E59" s="61"/>
      <c r="F59" s="62"/>
      <c r="G59" s="36"/>
    </row>
    <row r="60" spans="2:7" s="34" customFormat="1" ht="54" customHeight="1" x14ac:dyDescent="0.25">
      <c r="B60" s="59"/>
      <c r="C60" s="60"/>
      <c r="D60" s="60"/>
      <c r="E60" s="61"/>
      <c r="F60" s="62"/>
      <c r="G60" s="36"/>
    </row>
    <row r="61" spans="2:7" s="34" customFormat="1" ht="59.25" customHeight="1" x14ac:dyDescent="0.25">
      <c r="B61" s="59"/>
      <c r="C61" s="60"/>
      <c r="D61" s="60"/>
      <c r="E61" s="61"/>
      <c r="F61" s="62"/>
      <c r="G61" s="36"/>
    </row>
    <row r="62" spans="2:7" s="34" customFormat="1" ht="54" customHeight="1" x14ac:dyDescent="0.25">
      <c r="B62" s="59"/>
      <c r="C62" s="60"/>
      <c r="D62" s="60"/>
      <c r="E62" s="61"/>
      <c r="F62" s="62"/>
      <c r="G62" s="36"/>
    </row>
    <row r="63" spans="2:7" s="34" customFormat="1" ht="54" customHeight="1" x14ac:dyDescent="0.25">
      <c r="B63" s="59"/>
      <c r="C63" s="60"/>
      <c r="D63" s="60"/>
      <c r="E63" s="61"/>
      <c r="F63" s="62"/>
      <c r="G63" s="36"/>
    </row>
    <row r="64" spans="2:7" s="34" customFormat="1" ht="54" customHeight="1" x14ac:dyDescent="0.25">
      <c r="B64" s="59"/>
      <c r="C64" s="60"/>
      <c r="D64" s="60"/>
      <c r="E64" s="61"/>
      <c r="F64" s="62"/>
      <c r="G64" s="36"/>
    </row>
    <row r="65" spans="2:17" s="34" customFormat="1" ht="54" customHeight="1" x14ac:dyDescent="0.25">
      <c r="B65" s="59"/>
      <c r="C65" s="60"/>
      <c r="D65" s="60"/>
      <c r="E65" s="61"/>
      <c r="F65" s="62"/>
      <c r="G65" s="36"/>
    </row>
    <row r="66" spans="2:17" s="34" customFormat="1" ht="54" customHeight="1" x14ac:dyDescent="0.25">
      <c r="B66" s="59"/>
      <c r="C66" s="60"/>
      <c r="D66" s="60"/>
      <c r="E66" s="61"/>
      <c r="F66" s="62"/>
      <c r="G66" s="36"/>
    </row>
    <row r="67" spans="2:17" s="34" customFormat="1" ht="54" customHeight="1" x14ac:dyDescent="0.25">
      <c r="B67" s="40"/>
      <c r="C67" s="41"/>
      <c r="D67" s="41"/>
      <c r="E67" s="40"/>
      <c r="F67" s="41"/>
      <c r="G67" s="36"/>
    </row>
    <row r="68" spans="2:17" s="34" customFormat="1" ht="27" customHeight="1" x14ac:dyDescent="0.25">
      <c r="B68" s="88" t="s">
        <v>5</v>
      </c>
      <c r="C68" s="89"/>
      <c r="D68" s="89"/>
      <c r="E68" s="90"/>
      <c r="F68" s="45">
        <f>SUM(F46:F67)</f>
        <v>96</v>
      </c>
      <c r="G68" s="36"/>
    </row>
    <row r="69" spans="2:17" s="34" customFormat="1" ht="27" customHeight="1" x14ac:dyDescent="0.25">
      <c r="B69" s="42"/>
      <c r="C69" s="42"/>
      <c r="D69" s="42"/>
      <c r="E69" s="42"/>
      <c r="F69" s="43"/>
      <c r="G69" s="36"/>
    </row>
    <row r="70" spans="2:17" s="34" customFormat="1" ht="27" customHeight="1" x14ac:dyDescent="0.25">
      <c r="B70" s="42"/>
      <c r="C70" s="42"/>
      <c r="D70" s="42"/>
      <c r="E70" s="42"/>
      <c r="F70" s="43"/>
      <c r="G70" s="36"/>
    </row>
    <row r="71" spans="2:17" ht="15.75" x14ac:dyDescent="0.25">
      <c r="B71" s="39"/>
      <c r="C71" s="39"/>
      <c r="D71" s="39"/>
      <c r="E71" s="39"/>
      <c r="F71" s="39"/>
      <c r="G71" s="39"/>
    </row>
    <row r="72" spans="2:17" ht="15" x14ac:dyDescent="0.25">
      <c r="B72" s="85"/>
      <c r="C72" s="85"/>
      <c r="D72" s="85"/>
      <c r="E72" s="85"/>
      <c r="F72" s="85"/>
      <c r="G72" s="8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5" spans="2:17" x14ac:dyDescent="0.25">
      <c r="B75" s="84" t="s">
        <v>230</v>
      </c>
      <c r="C75" s="84"/>
      <c r="D75" s="84"/>
      <c r="E75" s="84"/>
      <c r="F75" s="84"/>
      <c r="G75" s="84"/>
    </row>
    <row r="76" spans="2:17" x14ac:dyDescent="0.25">
      <c r="B76" s="84"/>
      <c r="C76" s="84"/>
      <c r="D76" s="84"/>
      <c r="E76" s="84"/>
      <c r="F76" s="84"/>
      <c r="G76" s="84"/>
    </row>
    <row r="77" spans="2:17" x14ac:dyDescent="0.25">
      <c r="B77" s="84"/>
      <c r="C77" s="84"/>
      <c r="D77" s="84"/>
      <c r="E77" s="84"/>
      <c r="F77" s="84"/>
      <c r="G77" s="84"/>
    </row>
    <row r="78" spans="2:17" x14ac:dyDescent="0.25">
      <c r="B78" s="84"/>
      <c r="C78" s="84"/>
      <c r="D78" s="84"/>
      <c r="E78" s="84"/>
      <c r="F78" s="84"/>
      <c r="G78" s="84"/>
    </row>
    <row r="79" spans="2:17" x14ac:dyDescent="0.25">
      <c r="B79" s="84"/>
      <c r="C79" s="84"/>
      <c r="D79" s="84"/>
      <c r="E79" s="84"/>
      <c r="F79" s="84"/>
      <c r="G79" s="84"/>
    </row>
    <row r="80" spans="2:17" x14ac:dyDescent="0.25">
      <c r="B80" s="84"/>
      <c r="C80" s="84"/>
      <c r="D80" s="84"/>
      <c r="E80" s="84"/>
      <c r="F80" s="84"/>
      <c r="G80" s="84"/>
    </row>
    <row r="81" spans="2:7" x14ac:dyDescent="0.25">
      <c r="B81" s="84"/>
      <c r="C81" s="84"/>
      <c r="D81" s="84"/>
      <c r="E81" s="84"/>
      <c r="F81" s="84"/>
      <c r="G81" s="84"/>
    </row>
    <row r="82" spans="2:7" x14ac:dyDescent="0.25">
      <c r="B82" s="84"/>
      <c r="C82" s="84"/>
      <c r="D82" s="84"/>
      <c r="E82" s="84"/>
      <c r="F82" s="84"/>
      <c r="G82" s="84"/>
    </row>
    <row r="83" spans="2:7" x14ac:dyDescent="0.25">
      <c r="B83" s="84"/>
      <c r="C83" s="84"/>
      <c r="D83" s="84"/>
      <c r="E83" s="84"/>
      <c r="F83" s="84"/>
      <c r="G83" s="84"/>
    </row>
    <row r="84" spans="2:7" x14ac:dyDescent="0.25">
      <c r="B84" s="84"/>
      <c r="C84" s="84"/>
      <c r="D84" s="84"/>
      <c r="E84" s="84"/>
      <c r="F84" s="84"/>
      <c r="G84" s="84"/>
    </row>
    <row r="85" spans="2:7" x14ac:dyDescent="0.25">
      <c r="B85" s="84"/>
      <c r="C85" s="84"/>
      <c r="D85" s="84"/>
      <c r="E85" s="84"/>
      <c r="F85" s="84"/>
      <c r="G85" s="84"/>
    </row>
    <row r="86" spans="2:7" x14ac:dyDescent="0.25">
      <c r="B86" s="84"/>
      <c r="C86" s="84"/>
      <c r="D86" s="84"/>
      <c r="E86" s="84"/>
      <c r="F86" s="84"/>
      <c r="G86" s="84"/>
    </row>
    <row r="87" spans="2:7" x14ac:dyDescent="0.25">
      <c r="B87" s="84"/>
      <c r="C87" s="84"/>
      <c r="D87" s="84"/>
      <c r="E87" s="84"/>
      <c r="F87" s="84"/>
      <c r="G87" s="84"/>
    </row>
    <row r="88" spans="2:7" x14ac:dyDescent="0.25">
      <c r="B88" s="84"/>
      <c r="C88" s="84"/>
      <c r="D88" s="84"/>
      <c r="E88" s="84"/>
      <c r="F88" s="84"/>
      <c r="G88" s="84"/>
    </row>
    <row r="89" spans="2:7" x14ac:dyDescent="0.25">
      <c r="B89" s="84"/>
      <c r="C89" s="84"/>
      <c r="D89" s="84"/>
      <c r="E89" s="84"/>
      <c r="F89" s="84"/>
      <c r="G89" s="84"/>
    </row>
    <row r="90" spans="2:7" x14ac:dyDescent="0.25">
      <c r="B90" s="84"/>
      <c r="C90" s="84"/>
      <c r="D90" s="84"/>
      <c r="E90" s="84"/>
      <c r="F90" s="84"/>
      <c r="G90" s="84"/>
    </row>
    <row r="91" spans="2:7" x14ac:dyDescent="0.25">
      <c r="B91" s="84"/>
      <c r="C91" s="84"/>
      <c r="D91" s="84"/>
      <c r="E91" s="84"/>
      <c r="F91" s="84"/>
      <c r="G91" s="84"/>
    </row>
    <row r="92" spans="2:7" x14ac:dyDescent="0.25">
      <c r="B92" s="84"/>
      <c r="C92" s="84"/>
      <c r="D92" s="84"/>
      <c r="E92" s="84"/>
      <c r="F92" s="84"/>
      <c r="G92" s="84"/>
    </row>
    <row r="93" spans="2:7" x14ac:dyDescent="0.25">
      <c r="B93" s="84"/>
      <c r="C93" s="84"/>
      <c r="D93" s="84"/>
      <c r="E93" s="84"/>
      <c r="F93" s="84"/>
      <c r="G93" s="84"/>
    </row>
  </sheetData>
  <mergeCells count="31">
    <mergeCell ref="B18:F18"/>
    <mergeCell ref="B20:F20"/>
    <mergeCell ref="B21:F21"/>
    <mergeCell ref="B24:F24"/>
    <mergeCell ref="D28:F28"/>
    <mergeCell ref="B30:C30"/>
    <mergeCell ref="B31:C31"/>
    <mergeCell ref="D25:F25"/>
    <mergeCell ref="D26:F26"/>
    <mergeCell ref="D27:F27"/>
    <mergeCell ref="D29:F29"/>
    <mergeCell ref="D30:F30"/>
    <mergeCell ref="D31:F31"/>
    <mergeCell ref="B25:C25"/>
    <mergeCell ref="B26:C26"/>
    <mergeCell ref="B27:C27"/>
    <mergeCell ref="B28:C28"/>
    <mergeCell ref="B29:C29"/>
    <mergeCell ref="B75:G93"/>
    <mergeCell ref="B72:G72"/>
    <mergeCell ref="E33:F33"/>
    <mergeCell ref="E32:F32"/>
    <mergeCell ref="B68:E68"/>
    <mergeCell ref="B32:B33"/>
    <mergeCell ref="C35:F35"/>
    <mergeCell ref="C36:F36"/>
    <mergeCell ref="B42:F42"/>
    <mergeCell ref="B44:B45"/>
    <mergeCell ref="C44:D44"/>
    <mergeCell ref="E44:E45"/>
    <mergeCell ref="F44:F45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Footer>&amp;C&amp;14- Page &amp;P -</oddFooter>
  </headerFooter>
  <rowBreaks count="1" manualBreakCount="1">
    <brk id="40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01C7-47D4-46CB-9798-39D7E80817DC}">
  <sheetPr>
    <pageSetUpPr fitToPage="1"/>
  </sheetPr>
  <dimension ref="A1:R29"/>
  <sheetViews>
    <sheetView showGridLines="0" view="pageBreakPreview" zoomScaleNormal="100" zoomScaleSheetLayoutView="100" workbookViewId="0">
      <selection activeCell="A23" sqref="A23:E23"/>
    </sheetView>
  </sheetViews>
  <sheetFormatPr defaultRowHeight="15" x14ac:dyDescent="0.25"/>
  <cols>
    <col min="1" max="1" width="18.7109375" customWidth="1"/>
    <col min="2" max="2" width="4" customWidth="1"/>
    <col min="3" max="3" width="18.42578125" customWidth="1"/>
    <col min="4" max="4" width="1.85546875" customWidth="1"/>
    <col min="5" max="5" width="5.85546875" customWidth="1"/>
    <col min="6" max="6" width="11" bestFit="1" customWidth="1"/>
    <col min="7" max="7" width="8" customWidth="1"/>
    <col min="8" max="8" width="13.85546875" customWidth="1"/>
    <col min="9" max="9" width="1.85546875" customWidth="1"/>
    <col min="10" max="10" width="9.7109375" customWidth="1"/>
    <col min="11" max="11" width="2.85546875" customWidth="1"/>
    <col min="12" max="13" width="1.85546875" customWidth="1"/>
    <col min="14" max="14" width="5.28515625" customWidth="1"/>
    <col min="15" max="15" width="12.28515625" customWidth="1"/>
    <col min="16" max="16" width="2.85546875" customWidth="1"/>
  </cols>
  <sheetData>
    <row r="1" spans="1:18" ht="12.4" customHeight="1" x14ac:dyDescent="0.25">
      <c r="A1" s="161" t="s">
        <v>201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8.95" customHeight="1" x14ac:dyDescent="0.25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8" ht="21" customHeight="1" x14ac:dyDescent="0.25">
      <c r="A3" s="162" t="s">
        <v>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8" ht="34.5" customHeight="1" x14ac:dyDescent="0.25">
      <c r="A4" s="2" t="s">
        <v>8</v>
      </c>
      <c r="B4" s="130" t="s">
        <v>9</v>
      </c>
      <c r="C4" s="130"/>
      <c r="D4" s="130" t="s">
        <v>10</v>
      </c>
      <c r="E4" s="130"/>
      <c r="F4" s="130"/>
      <c r="G4" s="130"/>
      <c r="H4" s="130" t="s">
        <v>40</v>
      </c>
      <c r="I4" s="130"/>
      <c r="J4" s="130"/>
      <c r="K4" s="130" t="s">
        <v>39</v>
      </c>
      <c r="L4" s="130"/>
      <c r="M4" s="130"/>
      <c r="N4" s="130"/>
      <c r="O4" s="130"/>
    </row>
    <row r="5" spans="1:18" ht="19.5" customHeight="1" x14ac:dyDescent="0.25">
      <c r="A5" s="130" t="s">
        <v>11</v>
      </c>
      <c r="B5" s="155" t="s">
        <v>12</v>
      </c>
      <c r="C5" s="155"/>
      <c r="D5" s="154">
        <f>IF('MS1-2 (PAGE #1 KERTAS PINK)'!F68&lt;500,'MS1-2 (PAGE #1 KERTAS PINK)'!F68,500)</f>
        <v>96</v>
      </c>
      <c r="E5" s="154"/>
      <c r="F5" s="154"/>
      <c r="G5" s="154"/>
      <c r="H5" s="156">
        <v>0.85</v>
      </c>
      <c r="I5" s="156"/>
      <c r="J5" s="156"/>
      <c r="K5" s="157">
        <f>D5*H5</f>
        <v>81.599999999999994</v>
      </c>
      <c r="L5" s="157"/>
      <c r="M5" s="157"/>
      <c r="N5" s="157"/>
      <c r="O5" s="157"/>
      <c r="R5" t="s">
        <v>231</v>
      </c>
    </row>
    <row r="6" spans="1:18" ht="19.5" customHeight="1" x14ac:dyDescent="0.25">
      <c r="A6" s="154"/>
      <c r="B6" s="155" t="s">
        <v>13</v>
      </c>
      <c r="C6" s="155"/>
      <c r="D6" s="154">
        <f>IF('MS1-2 (PAGE #1 KERTAS PINK)'!F68&gt;500,'MS1-2 (PAGE #1 KERTAS PINK)'!F68-500,0)</f>
        <v>0</v>
      </c>
      <c r="E6" s="154"/>
      <c r="F6" s="154"/>
      <c r="G6" s="154"/>
      <c r="H6" s="156">
        <v>0.75</v>
      </c>
      <c r="I6" s="156"/>
      <c r="J6" s="156"/>
      <c r="K6" s="157">
        <f t="shared" ref="K6:K8" si="0">D6*H6</f>
        <v>0</v>
      </c>
      <c r="L6" s="157"/>
      <c r="M6" s="157"/>
      <c r="N6" s="157"/>
      <c r="O6" s="157"/>
    </row>
    <row r="7" spans="1:18" ht="19.5" customHeight="1" x14ac:dyDescent="0.25">
      <c r="A7" s="130" t="s">
        <v>14</v>
      </c>
      <c r="B7" s="155" t="s">
        <v>12</v>
      </c>
      <c r="C7" s="155"/>
      <c r="D7" s="154"/>
      <c r="E7" s="154"/>
      <c r="F7" s="154"/>
      <c r="G7" s="154"/>
      <c r="H7" s="156">
        <v>0.55000000000000004</v>
      </c>
      <c r="I7" s="156"/>
      <c r="J7" s="156"/>
      <c r="K7" s="157">
        <f t="shared" si="0"/>
        <v>0</v>
      </c>
      <c r="L7" s="157"/>
      <c r="M7" s="157"/>
      <c r="N7" s="157"/>
      <c r="O7" s="157"/>
    </row>
    <row r="8" spans="1:18" ht="19.5" customHeight="1" x14ac:dyDescent="0.25">
      <c r="A8" s="154"/>
      <c r="B8" s="155" t="s">
        <v>13</v>
      </c>
      <c r="C8" s="155"/>
      <c r="D8" s="154"/>
      <c r="E8" s="154"/>
      <c r="F8" s="154"/>
      <c r="G8" s="154"/>
      <c r="H8" s="156">
        <v>0.45</v>
      </c>
      <c r="I8" s="156"/>
      <c r="J8" s="156"/>
      <c r="K8" s="157">
        <f t="shared" si="0"/>
        <v>0</v>
      </c>
      <c r="L8" s="157"/>
      <c r="M8" s="157"/>
      <c r="N8" s="157"/>
      <c r="O8" s="157"/>
    </row>
    <row r="9" spans="1:18" s="75" customFormat="1" ht="24.75" customHeight="1" x14ac:dyDescent="0.25">
      <c r="A9" s="100" t="s">
        <v>5</v>
      </c>
      <c r="B9" s="100"/>
      <c r="C9" s="100"/>
      <c r="D9" s="100"/>
      <c r="E9" s="100"/>
      <c r="F9" s="100"/>
      <c r="G9" s="100"/>
      <c r="H9" s="100"/>
      <c r="I9" s="100"/>
      <c r="J9" s="100"/>
      <c r="K9" s="158">
        <f>SUM(K5:O8)</f>
        <v>81.599999999999994</v>
      </c>
      <c r="L9" s="100"/>
      <c r="M9" s="100"/>
      <c r="N9" s="100"/>
      <c r="O9" s="100"/>
    </row>
    <row r="10" spans="1:18" ht="31.5" customHeight="1" x14ac:dyDescent="0.25">
      <c r="A10" s="141" t="s">
        <v>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59"/>
      <c r="M10" s="159"/>
      <c r="N10" s="159"/>
      <c r="O10" s="159"/>
    </row>
    <row r="11" spans="1:18" ht="38.85" customHeight="1" x14ac:dyDescent="0.25">
      <c r="A11" s="150" t="s">
        <v>41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60"/>
      <c r="L11" s="151"/>
      <c r="M11" s="152"/>
      <c r="N11" s="152"/>
      <c r="O11" s="153"/>
    </row>
    <row r="12" spans="1:18" ht="31.7" customHeight="1" x14ac:dyDescent="0.25">
      <c r="A12" s="150" t="s">
        <v>17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152"/>
      <c r="N12" s="152"/>
      <c r="O12" s="153"/>
    </row>
    <row r="13" spans="1:18" ht="32.65" customHeight="1" x14ac:dyDescent="0.25">
      <c r="A13" s="150" t="s">
        <v>18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52"/>
      <c r="N13" s="152"/>
      <c r="O13" s="153"/>
    </row>
    <row r="14" spans="1:18" ht="31.7" customHeight="1" x14ac:dyDescent="0.25">
      <c r="A14" s="150" t="s">
        <v>19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  <c r="M14" s="152"/>
      <c r="N14" s="152"/>
      <c r="O14" s="153"/>
    </row>
    <row r="15" spans="1:18" ht="31.9" customHeight="1" x14ac:dyDescent="0.25">
      <c r="A15" s="150" t="s">
        <v>42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  <c r="M15" s="152"/>
      <c r="N15" s="152"/>
      <c r="O15" s="153"/>
    </row>
    <row r="16" spans="1:18" s="78" customFormat="1" ht="31.35" customHeight="1" x14ac:dyDescent="0.25">
      <c r="A16" s="98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76"/>
      <c r="M16" s="77"/>
      <c r="N16" s="77"/>
      <c r="O16" s="58">
        <f>SUM(L11:O15)</f>
        <v>0</v>
      </c>
    </row>
    <row r="17" spans="1:16" ht="40.35" customHeight="1" x14ac:dyDescent="0.25">
      <c r="A17" s="141" t="s">
        <v>52</v>
      </c>
      <c r="B17" s="141"/>
      <c r="C17" s="141"/>
      <c r="D17" s="141"/>
      <c r="E17" s="141"/>
      <c r="F17" s="141"/>
      <c r="G17" s="141" t="s">
        <v>53</v>
      </c>
      <c r="H17" s="141"/>
      <c r="I17" s="141"/>
      <c r="J17" s="141"/>
      <c r="K17" s="141"/>
      <c r="L17" s="141"/>
      <c r="M17" s="141"/>
      <c r="N17" s="141"/>
      <c r="O17" s="141"/>
    </row>
    <row r="18" spans="1:16" ht="30.75" customHeight="1" x14ac:dyDescent="0.25">
      <c r="A18" s="142" t="s">
        <v>44</v>
      </c>
      <c r="B18" s="143"/>
      <c r="C18" s="144">
        <v>40</v>
      </c>
      <c r="D18" s="145"/>
      <c r="E18" s="145"/>
      <c r="F18" s="146"/>
      <c r="G18" s="142" t="s">
        <v>44</v>
      </c>
      <c r="H18" s="143"/>
      <c r="I18" s="147">
        <v>65</v>
      </c>
      <c r="J18" s="148"/>
      <c r="K18" s="148"/>
      <c r="L18" s="148"/>
      <c r="M18" s="148"/>
      <c r="N18" s="148"/>
      <c r="O18" s="149"/>
    </row>
    <row r="19" spans="1:16" ht="48.75" customHeight="1" x14ac:dyDescent="0.25">
      <c r="A19" s="130" t="s">
        <v>21</v>
      </c>
      <c r="B19" s="130"/>
      <c r="C19" s="2" t="s">
        <v>43</v>
      </c>
      <c r="D19" s="130" t="s">
        <v>23</v>
      </c>
      <c r="E19" s="130"/>
      <c r="F19" s="2" t="s">
        <v>20</v>
      </c>
      <c r="G19" s="130" t="s">
        <v>21</v>
      </c>
      <c r="H19" s="130"/>
      <c r="I19" s="130" t="s">
        <v>22</v>
      </c>
      <c r="J19" s="130"/>
      <c r="K19" s="130"/>
      <c r="L19" s="130"/>
      <c r="M19" s="130" t="s">
        <v>23</v>
      </c>
      <c r="N19" s="130"/>
      <c r="O19" s="2" t="s">
        <v>20</v>
      </c>
    </row>
    <row r="20" spans="1:16" ht="24.4" customHeight="1" x14ac:dyDescent="0.25">
      <c r="A20" s="131" t="s">
        <v>24</v>
      </c>
      <c r="B20" s="131"/>
      <c r="C20" s="3">
        <f>0.2*$C$18</f>
        <v>8</v>
      </c>
      <c r="D20" s="126">
        <v>0</v>
      </c>
      <c r="E20" s="126"/>
      <c r="F20" s="4">
        <f>C20*D20</f>
        <v>0</v>
      </c>
      <c r="G20" s="131" t="s">
        <v>24</v>
      </c>
      <c r="H20" s="131"/>
      <c r="I20" s="132">
        <f>0.2*$I$18</f>
        <v>13</v>
      </c>
      <c r="J20" s="133"/>
      <c r="K20" s="133"/>
      <c r="L20" s="134"/>
      <c r="M20" s="126">
        <v>0</v>
      </c>
      <c r="N20" s="126"/>
      <c r="O20" s="4">
        <f>I20*M20</f>
        <v>0</v>
      </c>
    </row>
    <row r="21" spans="1:16" ht="25.9" customHeight="1" x14ac:dyDescent="0.25">
      <c r="A21" s="131" t="s">
        <v>25</v>
      </c>
      <c r="B21" s="131"/>
      <c r="C21" s="3">
        <f>0.4*$C$18</f>
        <v>16</v>
      </c>
      <c r="D21" s="126">
        <v>0</v>
      </c>
      <c r="E21" s="126"/>
      <c r="F21" s="4">
        <f t="shared" ref="F21:F22" si="1">C21*D21</f>
        <v>0</v>
      </c>
      <c r="G21" s="131" t="s">
        <v>25</v>
      </c>
      <c r="H21" s="131"/>
      <c r="I21" s="132">
        <f>0.4*$I$18</f>
        <v>26</v>
      </c>
      <c r="J21" s="133"/>
      <c r="K21" s="133"/>
      <c r="L21" s="134"/>
      <c r="M21" s="126">
        <v>0</v>
      </c>
      <c r="N21" s="126"/>
      <c r="O21" s="4">
        <f t="shared" ref="O21:O22" si="2">I21*M21</f>
        <v>0</v>
      </c>
    </row>
    <row r="22" spans="1:16" ht="24.95" customHeight="1" x14ac:dyDescent="0.25">
      <c r="A22" s="131" t="s">
        <v>26</v>
      </c>
      <c r="B22" s="131"/>
      <c r="C22" s="3">
        <f>0.4*$C$18</f>
        <v>16</v>
      </c>
      <c r="D22" s="126">
        <v>0</v>
      </c>
      <c r="E22" s="126"/>
      <c r="F22" s="4">
        <f t="shared" si="1"/>
        <v>0</v>
      </c>
      <c r="G22" s="131" t="s">
        <v>27</v>
      </c>
      <c r="H22" s="131"/>
      <c r="I22" s="132">
        <f>0.4*$I$18</f>
        <v>26</v>
      </c>
      <c r="J22" s="133"/>
      <c r="K22" s="133"/>
      <c r="L22" s="134"/>
      <c r="M22" s="126">
        <v>0</v>
      </c>
      <c r="N22" s="126"/>
      <c r="O22" s="4">
        <f t="shared" si="2"/>
        <v>0</v>
      </c>
    </row>
    <row r="23" spans="1:16" s="56" customFormat="1" ht="36.75" customHeight="1" x14ac:dyDescent="0.25">
      <c r="A23" s="88" t="s">
        <v>15</v>
      </c>
      <c r="B23" s="89"/>
      <c r="C23" s="89"/>
      <c r="D23" s="89"/>
      <c r="E23" s="90"/>
      <c r="F23" s="55">
        <f>SUM(F20:F22)</f>
        <v>0</v>
      </c>
      <c r="G23" s="88" t="s">
        <v>15</v>
      </c>
      <c r="H23" s="89"/>
      <c r="I23" s="89"/>
      <c r="J23" s="89"/>
      <c r="K23" s="89"/>
      <c r="L23" s="89"/>
      <c r="M23" s="89"/>
      <c r="N23" s="90"/>
      <c r="O23" s="55">
        <f>SUM(O20:O22)</f>
        <v>0</v>
      </c>
    </row>
    <row r="24" spans="1:16" s="1" customFormat="1" ht="31.5" customHeight="1" x14ac:dyDescent="0.25">
      <c r="A24" s="120" t="s">
        <v>240</v>
      </c>
      <c r="B24" s="121"/>
      <c r="C24" s="52" t="s">
        <v>43</v>
      </c>
      <c r="D24" s="130" t="s">
        <v>23</v>
      </c>
      <c r="E24" s="130"/>
      <c r="F24" s="52" t="s">
        <v>20</v>
      </c>
      <c r="G24" s="124" t="s">
        <v>240</v>
      </c>
      <c r="H24" s="125"/>
      <c r="I24" s="130" t="s">
        <v>22</v>
      </c>
      <c r="J24" s="130"/>
      <c r="K24" s="130"/>
      <c r="L24" s="130"/>
      <c r="M24" s="130" t="s">
        <v>23</v>
      </c>
      <c r="N24" s="130"/>
      <c r="O24" s="52" t="s">
        <v>20</v>
      </c>
    </row>
    <row r="25" spans="1:16" s="1" customFormat="1" ht="18.75" customHeight="1" x14ac:dyDescent="0.25">
      <c r="A25" s="122"/>
      <c r="B25" s="123"/>
      <c r="C25" s="54">
        <f>$C$18/2</f>
        <v>20</v>
      </c>
      <c r="D25" s="126">
        <v>0</v>
      </c>
      <c r="E25" s="126"/>
      <c r="F25" s="4">
        <f>C25*D25</f>
        <v>0</v>
      </c>
      <c r="G25" s="122"/>
      <c r="H25" s="123"/>
      <c r="I25" s="127">
        <f>$I$18/2</f>
        <v>32.5</v>
      </c>
      <c r="J25" s="128"/>
      <c r="K25" s="128"/>
      <c r="L25" s="129"/>
      <c r="M25" s="126">
        <v>0</v>
      </c>
      <c r="N25" s="126"/>
      <c r="O25" s="4">
        <f>I25*M25</f>
        <v>0</v>
      </c>
    </row>
    <row r="26" spans="1:16" s="79" customFormat="1" ht="36.75" customHeight="1" x14ac:dyDescent="0.25">
      <c r="A26" s="88" t="s">
        <v>15</v>
      </c>
      <c r="B26" s="89"/>
      <c r="C26" s="89"/>
      <c r="D26" s="89"/>
      <c r="E26" s="90"/>
      <c r="F26" s="64">
        <f>SUM(F25:F25)</f>
        <v>0</v>
      </c>
      <c r="G26" s="88" t="s">
        <v>15</v>
      </c>
      <c r="H26" s="89"/>
      <c r="I26" s="89"/>
      <c r="J26" s="89"/>
      <c r="K26" s="89"/>
      <c r="L26" s="89"/>
      <c r="M26" s="89"/>
      <c r="N26" s="90"/>
      <c r="O26" s="64">
        <f>SUM(O25:O25)</f>
        <v>0</v>
      </c>
    </row>
    <row r="27" spans="1:16" s="78" customFormat="1" ht="36.75" customHeight="1" x14ac:dyDescent="0.25">
      <c r="A27" s="138" t="s">
        <v>45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  <c r="N27" s="137">
        <f>K9+O16+F23+O23+F26+O26</f>
        <v>81.599999999999994</v>
      </c>
      <c r="O27" s="137"/>
    </row>
    <row r="28" spans="1:16" ht="13.9" customHeight="1" x14ac:dyDescent="0.25">
      <c r="A28" s="135" t="s">
        <v>28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3.9" customHeight="1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</sheetData>
  <mergeCells count="81">
    <mergeCell ref="A1:P1"/>
    <mergeCell ref="A2:O2"/>
    <mergeCell ref="A3:O3"/>
    <mergeCell ref="B4:C4"/>
    <mergeCell ref="D4:G4"/>
    <mergeCell ref="H4:J4"/>
    <mergeCell ref="K4:O4"/>
    <mergeCell ref="A5:A6"/>
    <mergeCell ref="B5:C5"/>
    <mergeCell ref="D5:G5"/>
    <mergeCell ref="H5:J5"/>
    <mergeCell ref="K5:O5"/>
    <mergeCell ref="B6:C6"/>
    <mergeCell ref="D6:G6"/>
    <mergeCell ref="H6:J6"/>
    <mergeCell ref="K6:O6"/>
    <mergeCell ref="A12:K12"/>
    <mergeCell ref="L12:O12"/>
    <mergeCell ref="A7:A8"/>
    <mergeCell ref="B7:C7"/>
    <mergeCell ref="D7:G7"/>
    <mergeCell ref="H7:J7"/>
    <mergeCell ref="K7:O7"/>
    <mergeCell ref="B8:C8"/>
    <mergeCell ref="D8:G8"/>
    <mergeCell ref="H8:J8"/>
    <mergeCell ref="K8:O8"/>
    <mergeCell ref="A9:J9"/>
    <mergeCell ref="K9:O9"/>
    <mergeCell ref="A10:O10"/>
    <mergeCell ref="A11:K11"/>
    <mergeCell ref="L11:O11"/>
    <mergeCell ref="A13:K13"/>
    <mergeCell ref="L13:O13"/>
    <mergeCell ref="A14:K14"/>
    <mergeCell ref="L14:O14"/>
    <mergeCell ref="A15:K15"/>
    <mergeCell ref="L15:O15"/>
    <mergeCell ref="A16:K16"/>
    <mergeCell ref="A17:F17"/>
    <mergeCell ref="G17:O17"/>
    <mergeCell ref="A18:B18"/>
    <mergeCell ref="C18:F18"/>
    <mergeCell ref="G18:H18"/>
    <mergeCell ref="I18:O18"/>
    <mergeCell ref="A28:P28"/>
    <mergeCell ref="A29:P29"/>
    <mergeCell ref="N27:O27"/>
    <mergeCell ref="A27:M27"/>
    <mergeCell ref="A19:B19"/>
    <mergeCell ref="D19:E19"/>
    <mergeCell ref="G19:H19"/>
    <mergeCell ref="I19:L19"/>
    <mergeCell ref="M19:N19"/>
    <mergeCell ref="A20:B20"/>
    <mergeCell ref="D20:E20"/>
    <mergeCell ref="G20:H20"/>
    <mergeCell ref="I20:L20"/>
    <mergeCell ref="M20:N20"/>
    <mergeCell ref="A23:E23"/>
    <mergeCell ref="G23:N23"/>
    <mergeCell ref="A21:B21"/>
    <mergeCell ref="D21:E21"/>
    <mergeCell ref="G21:H21"/>
    <mergeCell ref="I21:L21"/>
    <mergeCell ref="M21:N21"/>
    <mergeCell ref="A22:B22"/>
    <mergeCell ref="D22:E22"/>
    <mergeCell ref="G22:H22"/>
    <mergeCell ref="I22:L22"/>
    <mergeCell ref="M22:N22"/>
    <mergeCell ref="A26:E26"/>
    <mergeCell ref="G26:N26"/>
    <mergeCell ref="A24:B25"/>
    <mergeCell ref="G24:H25"/>
    <mergeCell ref="D25:E25"/>
    <mergeCell ref="I25:L25"/>
    <mergeCell ref="M25:N25"/>
    <mergeCell ref="D24:E24"/>
    <mergeCell ref="I24:L24"/>
    <mergeCell ref="M24:N24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200" verticalDpi="1200" r:id="rId1"/>
  <headerFooter>
    <oddFooter>&amp;C- Page &amp;P+2 -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AA63-BB9D-4A76-AFA3-C21520B8C20E}">
  <sheetPr>
    <pageSetUpPr fitToPage="1"/>
  </sheetPr>
  <dimension ref="A1:F19"/>
  <sheetViews>
    <sheetView showGridLines="0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37.42578125" customWidth="1"/>
    <col min="2" max="2" width="14.5703125" customWidth="1"/>
    <col min="3" max="3" width="29.5703125" customWidth="1"/>
    <col min="4" max="4" width="6.85546875" customWidth="1"/>
    <col min="5" max="5" width="14.5703125" customWidth="1"/>
    <col min="6" max="6" width="2.85546875" customWidth="1"/>
  </cols>
  <sheetData>
    <row r="1" spans="1:6" ht="12.4" customHeight="1" x14ac:dyDescent="0.25">
      <c r="A1" s="161" t="s">
        <v>0</v>
      </c>
      <c r="B1" s="161"/>
      <c r="C1" s="161"/>
      <c r="D1" s="161"/>
      <c r="E1" s="161"/>
      <c r="F1" s="161"/>
    </row>
    <row r="2" spans="1:6" ht="31.5" customHeight="1" x14ac:dyDescent="0.25">
      <c r="A2" s="130" t="s">
        <v>29</v>
      </c>
      <c r="B2" s="130"/>
      <c r="C2" s="188"/>
      <c r="D2" s="188"/>
      <c r="E2" s="188"/>
    </row>
    <row r="3" spans="1:6" ht="25.15" customHeight="1" x14ac:dyDescent="0.25">
      <c r="A3" s="159" t="s">
        <v>30</v>
      </c>
      <c r="B3" s="189"/>
      <c r="C3" s="190" t="s">
        <v>239</v>
      </c>
      <c r="D3" s="191"/>
      <c r="E3" s="192"/>
    </row>
    <row r="4" spans="1:6" ht="24.4" customHeight="1" x14ac:dyDescent="0.25">
      <c r="A4" s="196" t="s">
        <v>31</v>
      </c>
      <c r="B4" s="197"/>
      <c r="C4" s="193"/>
      <c r="D4" s="194"/>
      <c r="E4" s="195"/>
    </row>
    <row r="5" spans="1:6" ht="28.5" customHeight="1" x14ac:dyDescent="0.25">
      <c r="A5" s="5" t="s">
        <v>260</v>
      </c>
      <c r="B5" s="65">
        <v>0</v>
      </c>
      <c r="C5" s="184" t="s">
        <v>238</v>
      </c>
      <c r="D5" s="184"/>
      <c r="E5" s="68">
        <v>0</v>
      </c>
    </row>
    <row r="6" spans="1:6" ht="21.75" customHeight="1" x14ac:dyDescent="0.25">
      <c r="A6" s="6" t="s">
        <v>261</v>
      </c>
      <c r="B6" s="66"/>
      <c r="C6" s="183" t="s">
        <v>236</v>
      </c>
      <c r="D6" s="183"/>
      <c r="E6" s="69"/>
    </row>
    <row r="7" spans="1:6" ht="34.5" customHeight="1" x14ac:dyDescent="0.25">
      <c r="A7" s="7" t="s">
        <v>262</v>
      </c>
      <c r="B7" s="66"/>
      <c r="C7" s="185" t="s">
        <v>237</v>
      </c>
      <c r="D7" s="185"/>
      <c r="E7" s="69"/>
    </row>
    <row r="8" spans="1:6" ht="45.75" customHeight="1" x14ac:dyDescent="0.25">
      <c r="A8" s="6"/>
      <c r="B8" s="66"/>
      <c r="C8" s="183"/>
      <c r="D8" s="183"/>
      <c r="E8" s="69"/>
    </row>
    <row r="9" spans="1:6" ht="33" customHeight="1" x14ac:dyDescent="0.25">
      <c r="A9" s="10" t="s">
        <v>47</v>
      </c>
      <c r="B9" s="67"/>
      <c r="C9" s="10" t="s">
        <v>48</v>
      </c>
      <c r="D9" s="11"/>
      <c r="E9" s="67"/>
    </row>
    <row r="10" spans="1:6" ht="28.35" customHeight="1" x14ac:dyDescent="0.25">
      <c r="A10" s="8" t="s">
        <v>247</v>
      </c>
      <c r="B10" s="171">
        <v>0</v>
      </c>
      <c r="C10" s="186" t="s">
        <v>248</v>
      </c>
      <c r="D10" s="187"/>
      <c r="E10" s="171">
        <v>0</v>
      </c>
    </row>
    <row r="11" spans="1:6" ht="34.5" customHeight="1" x14ac:dyDescent="0.25">
      <c r="A11" s="9" t="s">
        <v>250</v>
      </c>
      <c r="B11" s="172"/>
      <c r="C11" s="163" t="s">
        <v>249</v>
      </c>
      <c r="D11" s="164"/>
      <c r="E11" s="173"/>
    </row>
    <row r="12" spans="1:6" ht="17.25" customHeight="1" x14ac:dyDescent="0.25">
      <c r="A12" s="165" t="s">
        <v>32</v>
      </c>
      <c r="B12" s="166"/>
      <c r="C12" s="174" t="s">
        <v>49</v>
      </c>
      <c r="D12" s="175"/>
      <c r="E12" s="176"/>
    </row>
    <row r="13" spans="1:6" s="1" customFormat="1" ht="17.25" customHeight="1" x14ac:dyDescent="0.25">
      <c r="A13" s="177" t="s">
        <v>33</v>
      </c>
      <c r="B13" s="178"/>
      <c r="C13" s="177" t="s">
        <v>33</v>
      </c>
      <c r="D13" s="178"/>
      <c r="E13" s="179"/>
    </row>
    <row r="14" spans="1:6" ht="89.25" customHeight="1" x14ac:dyDescent="0.25">
      <c r="A14" s="167" t="s">
        <v>251</v>
      </c>
      <c r="B14" s="168"/>
      <c r="C14" s="180" t="s">
        <v>251</v>
      </c>
      <c r="D14" s="181"/>
      <c r="E14" s="182"/>
    </row>
    <row r="15" spans="1:6" s="57" customFormat="1" ht="36.75" customHeight="1" x14ac:dyDescent="0.3">
      <c r="A15" s="53" t="s">
        <v>15</v>
      </c>
      <c r="B15" s="63">
        <f>SUM(B5:B10)</f>
        <v>0</v>
      </c>
      <c r="C15" s="169" t="s">
        <v>15</v>
      </c>
      <c r="D15" s="169"/>
      <c r="E15" s="70">
        <f>SUM(E5:E11)</f>
        <v>0</v>
      </c>
    </row>
    <row r="16" spans="1:6" s="57" customFormat="1" ht="36.75" customHeight="1" x14ac:dyDescent="0.3">
      <c r="A16" s="88" t="s">
        <v>34</v>
      </c>
      <c r="B16" s="89"/>
      <c r="C16" s="89"/>
      <c r="D16" s="90"/>
      <c r="E16" s="64">
        <f>B15+E15</f>
        <v>0</v>
      </c>
    </row>
    <row r="17" spans="1:6" ht="13.9" customHeight="1" x14ac:dyDescent="0.25">
      <c r="A17" s="135" t="s">
        <v>35</v>
      </c>
      <c r="B17" s="135"/>
      <c r="C17" s="135"/>
      <c r="D17" s="135"/>
      <c r="E17" s="135"/>
      <c r="F17" s="135"/>
    </row>
    <row r="18" spans="1:6" ht="13.9" customHeight="1" x14ac:dyDescent="0.25">
      <c r="A18" s="170"/>
      <c r="B18" s="170"/>
      <c r="C18" s="170"/>
      <c r="D18" s="170"/>
      <c r="E18" s="170"/>
      <c r="F18" s="170"/>
    </row>
    <row r="19" spans="1:6" ht="13.9" customHeight="1" x14ac:dyDescent="0.25">
      <c r="A19" s="136"/>
      <c r="B19" s="136"/>
      <c r="C19" s="136"/>
      <c r="D19" s="136"/>
      <c r="E19" s="136"/>
      <c r="F19" s="136"/>
    </row>
  </sheetData>
  <mergeCells count="24">
    <mergeCell ref="A1:F1"/>
    <mergeCell ref="A2:E2"/>
    <mergeCell ref="A3:B3"/>
    <mergeCell ref="C3:E4"/>
    <mergeCell ref="A4:B4"/>
    <mergeCell ref="C8:D8"/>
    <mergeCell ref="C5:D5"/>
    <mergeCell ref="C6:D6"/>
    <mergeCell ref="C7:D7"/>
    <mergeCell ref="C10:D10"/>
    <mergeCell ref="C11:D11"/>
    <mergeCell ref="A12:B12"/>
    <mergeCell ref="A14:B14"/>
    <mergeCell ref="A19:F19"/>
    <mergeCell ref="C15:D15"/>
    <mergeCell ref="A17:F17"/>
    <mergeCell ref="A18:F18"/>
    <mergeCell ref="A16:D16"/>
    <mergeCell ref="B10:B11"/>
    <mergeCell ref="E10:E11"/>
    <mergeCell ref="C12:E12"/>
    <mergeCell ref="A13:B13"/>
    <mergeCell ref="C13:E13"/>
    <mergeCell ref="C14:E14"/>
  </mergeCells>
  <pageMargins left="0.98425196850393704" right="0.98425196850393704" top="0.98425196850393704" bottom="0.98425196850393704" header="0.51181102362204722" footer="0.51181102362204722"/>
  <pageSetup paperSize="9" scale="76" fitToHeight="0" orientation="portrait" horizontalDpi="1200" verticalDpi="1200" r:id="rId1"/>
  <headerFooter>
    <oddFooter>&amp;C- Page &amp;P+3 -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5C700-84EF-4AFE-8AC7-6757B9776E5D}">
  <sheetPr>
    <pageSetUpPr fitToPage="1"/>
  </sheetPr>
  <dimension ref="A1:H27"/>
  <sheetViews>
    <sheetView showGridLines="0" view="pageBreakPreview" topLeftCell="A7" zoomScale="80" zoomScaleNormal="100" zoomScaleSheetLayoutView="80" workbookViewId="0">
      <selection activeCell="H17" sqref="H17"/>
    </sheetView>
  </sheetViews>
  <sheetFormatPr defaultRowHeight="17.25" x14ac:dyDescent="0.3"/>
  <cols>
    <col min="1" max="1" width="90.7109375" style="20" customWidth="1"/>
    <col min="2" max="2" width="14.7109375" style="20" customWidth="1"/>
    <col min="3" max="3" width="22.42578125" style="20" customWidth="1"/>
    <col min="4" max="16384" width="9.140625" style="20"/>
  </cols>
  <sheetData>
    <row r="1" spans="1:8" x14ac:dyDescent="0.3">
      <c r="A1" s="213" t="s">
        <v>202</v>
      </c>
      <c r="B1" s="213"/>
      <c r="C1" s="213"/>
    </row>
    <row r="2" spans="1:8" ht="18" customHeight="1" x14ac:dyDescent="0.3">
      <c r="A2" s="218" t="s">
        <v>36</v>
      </c>
      <c r="B2" s="218"/>
      <c r="C2" s="21"/>
      <c r="D2" s="21"/>
      <c r="E2" s="21"/>
      <c r="F2" s="21"/>
      <c r="G2" s="21"/>
      <c r="H2" s="21"/>
    </row>
    <row r="3" spans="1:8" ht="27.75" customHeight="1" x14ac:dyDescent="0.3">
      <c r="A3" s="219" t="s">
        <v>46</v>
      </c>
      <c r="B3" s="220"/>
      <c r="C3" s="221"/>
    </row>
    <row r="4" spans="1:8" ht="29.25" customHeight="1" x14ac:dyDescent="0.3">
      <c r="A4" s="22" t="s">
        <v>206</v>
      </c>
      <c r="B4" s="23">
        <v>0</v>
      </c>
      <c r="C4" s="24"/>
    </row>
    <row r="5" spans="1:8" ht="29.25" customHeight="1" x14ac:dyDescent="0.3">
      <c r="A5" s="25" t="s">
        <v>205</v>
      </c>
      <c r="B5" s="26">
        <v>0</v>
      </c>
      <c r="C5" s="27"/>
    </row>
    <row r="6" spans="1:8" ht="29.25" customHeight="1" x14ac:dyDescent="0.3">
      <c r="A6" s="25" t="s">
        <v>207</v>
      </c>
      <c r="B6" s="23">
        <v>0</v>
      </c>
      <c r="C6" s="24"/>
    </row>
    <row r="7" spans="1:8" ht="29.25" customHeight="1" x14ac:dyDescent="0.3">
      <c r="A7" s="25" t="s">
        <v>208</v>
      </c>
      <c r="B7" s="26">
        <v>0</v>
      </c>
      <c r="C7" s="27"/>
    </row>
    <row r="8" spans="1:8" ht="29.25" customHeight="1" x14ac:dyDescent="0.3">
      <c r="A8" s="25" t="s">
        <v>209</v>
      </c>
      <c r="B8" s="23">
        <v>0</v>
      </c>
      <c r="C8" s="24"/>
    </row>
    <row r="9" spans="1:8" ht="29.25" customHeight="1" x14ac:dyDescent="0.3">
      <c r="A9" s="25" t="s">
        <v>220</v>
      </c>
      <c r="B9" s="26">
        <v>0</v>
      </c>
      <c r="C9" s="27"/>
    </row>
    <row r="10" spans="1:8" ht="29.25" customHeight="1" x14ac:dyDescent="0.3">
      <c r="A10" s="25" t="s">
        <v>218</v>
      </c>
      <c r="B10" s="23">
        <v>0</v>
      </c>
      <c r="C10" s="24"/>
    </row>
    <row r="11" spans="1:8" ht="29.25" customHeight="1" x14ac:dyDescent="0.3">
      <c r="A11" s="28" t="s">
        <v>211</v>
      </c>
      <c r="B11" s="29">
        <f>SUM(B4:B10)</f>
        <v>0</v>
      </c>
      <c r="C11" s="27"/>
    </row>
    <row r="12" spans="1:8" ht="40.35" customHeight="1" x14ac:dyDescent="0.35">
      <c r="A12" s="72" t="s">
        <v>212</v>
      </c>
      <c r="B12" s="73">
        <f>'MS 3'!$N$27+'MS 4 (PRINT BILA PERLU)'!$E$16+'MS 5'!$B$11</f>
        <v>81.599999999999994</v>
      </c>
      <c r="C12" s="74"/>
    </row>
    <row r="13" spans="1:8" s="50" customFormat="1" ht="18" customHeight="1" x14ac:dyDescent="0.3">
      <c r="A13" s="214" t="s">
        <v>28</v>
      </c>
      <c r="B13" s="214"/>
      <c r="C13" s="214"/>
    </row>
    <row r="14" spans="1:8" s="30" customFormat="1" ht="21" customHeight="1" x14ac:dyDescent="0.25">
      <c r="A14" s="215" t="s">
        <v>37</v>
      </c>
      <c r="B14" s="216"/>
      <c r="C14" s="217"/>
    </row>
    <row r="15" spans="1:8" s="30" customFormat="1" ht="89.25" customHeight="1" x14ac:dyDescent="0.25">
      <c r="A15" s="198" t="s">
        <v>266</v>
      </c>
      <c r="B15" s="199"/>
      <c r="C15" s="200"/>
    </row>
    <row r="16" spans="1:8" s="30" customFormat="1" ht="41.25" customHeight="1" x14ac:dyDescent="0.25">
      <c r="A16" s="201" t="s">
        <v>219</v>
      </c>
      <c r="B16" s="202"/>
      <c r="C16" s="203"/>
    </row>
    <row r="17" spans="1:3" ht="185.25" customHeight="1" x14ac:dyDescent="0.3">
      <c r="A17" s="198" t="s">
        <v>221</v>
      </c>
      <c r="B17" s="199"/>
      <c r="C17" s="200"/>
    </row>
    <row r="18" spans="1:3" ht="30.75" customHeight="1" x14ac:dyDescent="0.3">
      <c r="A18" s="204" t="s">
        <v>213</v>
      </c>
      <c r="B18" s="204"/>
      <c r="C18" s="204"/>
    </row>
    <row r="19" spans="1:3" ht="24.95" customHeight="1" x14ac:dyDescent="0.3">
      <c r="A19" s="205" t="s">
        <v>214</v>
      </c>
      <c r="B19" s="206"/>
      <c r="C19" s="207"/>
    </row>
    <row r="20" spans="1:3" ht="9.75" customHeight="1" x14ac:dyDescent="0.3">
      <c r="A20" s="208"/>
      <c r="B20" s="209"/>
      <c r="C20" s="210"/>
    </row>
    <row r="21" spans="1:3" ht="96" customHeight="1" x14ac:dyDescent="0.3">
      <c r="A21" s="31" t="s">
        <v>50</v>
      </c>
      <c r="B21" s="211" t="s">
        <v>222</v>
      </c>
      <c r="C21" s="212"/>
    </row>
    <row r="22" spans="1:3" ht="96" customHeight="1" x14ac:dyDescent="0.3">
      <c r="A22" s="31" t="s">
        <v>50</v>
      </c>
      <c r="B22" s="211" t="s">
        <v>246</v>
      </c>
      <c r="C22" s="212"/>
    </row>
    <row r="23" spans="1:3" x14ac:dyDescent="0.3">
      <c r="A23" s="204" t="s">
        <v>215</v>
      </c>
      <c r="B23" s="204"/>
      <c r="C23" s="204"/>
    </row>
    <row r="24" spans="1:3" ht="31.5" customHeight="1" x14ac:dyDescent="0.3">
      <c r="A24" s="71" t="s">
        <v>216</v>
      </c>
      <c r="B24" s="224">
        <v>0</v>
      </c>
      <c r="C24" s="224"/>
    </row>
    <row r="25" spans="1:3" ht="30.75" customHeight="1" x14ac:dyDescent="0.3">
      <c r="A25" s="71" t="s">
        <v>217</v>
      </c>
      <c r="B25" s="222">
        <f>B12</f>
        <v>81.599999999999994</v>
      </c>
      <c r="C25" s="222"/>
    </row>
    <row r="26" spans="1:3" ht="30.75" customHeight="1" x14ac:dyDescent="0.3">
      <c r="A26" s="71" t="s">
        <v>51</v>
      </c>
      <c r="B26" s="222">
        <f>B25-B24</f>
        <v>81.599999999999994</v>
      </c>
      <c r="C26" s="222"/>
    </row>
    <row r="27" spans="1:3" x14ac:dyDescent="0.3">
      <c r="A27" s="223"/>
      <c r="B27" s="223"/>
      <c r="C27" s="223"/>
    </row>
  </sheetData>
  <mergeCells count="17">
    <mergeCell ref="B25:C25"/>
    <mergeCell ref="B26:C26"/>
    <mergeCell ref="A23:C23"/>
    <mergeCell ref="A17:C17"/>
    <mergeCell ref="A27:C27"/>
    <mergeCell ref="B22:C22"/>
    <mergeCell ref="B24:C24"/>
    <mergeCell ref="A1:C1"/>
    <mergeCell ref="A13:C13"/>
    <mergeCell ref="A14:C14"/>
    <mergeCell ref="A2:B2"/>
    <mergeCell ref="A3:C3"/>
    <mergeCell ref="A15:C15"/>
    <mergeCell ref="A16:C16"/>
    <mergeCell ref="A18:C18"/>
    <mergeCell ref="A19:C20"/>
    <mergeCell ref="B21:C2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200" verticalDpi="1200" r:id="rId1"/>
  <headerFooter>
    <oddFooter>&amp;C&amp;14- Page &amp;P+4 -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07FD-E1F6-4FEE-90EE-0DC1152D2E0F}">
  <sheetPr>
    <pageSetUpPr fitToPage="1"/>
  </sheetPr>
  <dimension ref="B1:N152"/>
  <sheetViews>
    <sheetView showGridLines="0" view="pageBreakPreview" topLeftCell="A72" zoomScale="112" zoomScaleNormal="100" zoomScaleSheetLayoutView="112" workbookViewId="0">
      <selection activeCell="K81" sqref="K81"/>
    </sheetView>
  </sheetViews>
  <sheetFormatPr defaultRowHeight="15" x14ac:dyDescent="0.25"/>
  <cols>
    <col min="2" max="2" width="6.42578125" customWidth="1"/>
    <col min="3" max="3" width="19.42578125" customWidth="1"/>
    <col min="4" max="4" width="44.85546875" bestFit="1" customWidth="1"/>
    <col min="5" max="5" width="14.7109375" style="12" customWidth="1"/>
    <col min="6" max="6" width="14.7109375" customWidth="1"/>
  </cols>
  <sheetData>
    <row r="1" spans="2:6" s="1" customFormat="1" x14ac:dyDescent="0.25">
      <c r="E1" s="12"/>
    </row>
    <row r="2" spans="2:6" s="1" customFormat="1" x14ac:dyDescent="0.25">
      <c r="E2" s="12"/>
      <c r="F2" s="19" t="s">
        <v>199</v>
      </c>
    </row>
    <row r="3" spans="2:6" s="1" customFormat="1" x14ac:dyDescent="0.25">
      <c r="B3" s="225" t="s">
        <v>200</v>
      </c>
      <c r="C3" s="225"/>
      <c r="D3" s="225"/>
      <c r="E3" s="225"/>
      <c r="F3" s="225"/>
    </row>
    <row r="5" spans="2:6" s="13" customFormat="1" ht="34.5" customHeight="1" x14ac:dyDescent="0.25">
      <c r="B5" s="17" t="s">
        <v>54</v>
      </c>
      <c r="C5" s="17" t="s">
        <v>55</v>
      </c>
      <c r="D5" s="17" t="s">
        <v>56</v>
      </c>
      <c r="E5" s="18" t="s">
        <v>57</v>
      </c>
      <c r="F5" s="18" t="s">
        <v>154</v>
      </c>
    </row>
    <row r="6" spans="2:6" x14ac:dyDescent="0.25">
      <c r="B6" s="15">
        <v>1</v>
      </c>
      <c r="C6" s="14" t="s">
        <v>127</v>
      </c>
      <c r="D6" s="14" t="s">
        <v>160</v>
      </c>
      <c r="E6" s="15">
        <v>2</v>
      </c>
      <c r="F6" s="15">
        <f t="shared" ref="F6:F18" si="0">E6/2</f>
        <v>1</v>
      </c>
    </row>
    <row r="7" spans="2:6" x14ac:dyDescent="0.25">
      <c r="B7" s="15">
        <v>2</v>
      </c>
      <c r="C7" s="14" t="s">
        <v>127</v>
      </c>
      <c r="D7" s="14" t="s">
        <v>162</v>
      </c>
      <c r="E7" s="15">
        <v>2</v>
      </c>
      <c r="F7" s="15">
        <f t="shared" si="0"/>
        <v>1</v>
      </c>
    </row>
    <row r="8" spans="2:6" x14ac:dyDescent="0.25">
      <c r="B8" s="15">
        <v>3</v>
      </c>
      <c r="C8" s="14" t="s">
        <v>127</v>
      </c>
      <c r="D8" s="14" t="s">
        <v>174</v>
      </c>
      <c r="E8" s="15">
        <v>2</v>
      </c>
      <c r="F8" s="15">
        <f t="shared" si="0"/>
        <v>1</v>
      </c>
    </row>
    <row r="9" spans="2:6" x14ac:dyDescent="0.25">
      <c r="B9" s="15">
        <v>4</v>
      </c>
      <c r="C9" s="14" t="s">
        <v>127</v>
      </c>
      <c r="D9" s="14" t="s">
        <v>180</v>
      </c>
      <c r="E9" s="15">
        <v>2</v>
      </c>
      <c r="F9" s="15">
        <f t="shared" si="0"/>
        <v>1</v>
      </c>
    </row>
    <row r="10" spans="2:6" x14ac:dyDescent="0.25">
      <c r="B10" s="15">
        <v>5</v>
      </c>
      <c r="C10" s="14" t="s">
        <v>127</v>
      </c>
      <c r="D10" s="14" t="s">
        <v>198</v>
      </c>
      <c r="E10" s="15">
        <v>4</v>
      </c>
      <c r="F10" s="15">
        <f t="shared" si="0"/>
        <v>2</v>
      </c>
    </row>
    <row r="11" spans="2:6" x14ac:dyDescent="0.25">
      <c r="B11" s="15">
        <v>6</v>
      </c>
      <c r="C11" s="14" t="s">
        <v>127</v>
      </c>
      <c r="D11" s="14" t="s">
        <v>196</v>
      </c>
      <c r="E11" s="15">
        <v>4</v>
      </c>
      <c r="F11" s="15">
        <f t="shared" si="0"/>
        <v>2</v>
      </c>
    </row>
    <row r="12" spans="2:6" x14ac:dyDescent="0.25">
      <c r="B12" s="15">
        <v>7</v>
      </c>
      <c r="C12" s="14" t="s">
        <v>127</v>
      </c>
      <c r="D12" s="14" t="s">
        <v>157</v>
      </c>
      <c r="E12" s="15">
        <v>4</v>
      </c>
      <c r="F12" s="15">
        <f t="shared" si="0"/>
        <v>2</v>
      </c>
    </row>
    <row r="13" spans="2:6" x14ac:dyDescent="0.25">
      <c r="B13" s="15">
        <v>8</v>
      </c>
      <c r="C13" s="14" t="s">
        <v>127</v>
      </c>
      <c r="D13" s="14" t="s">
        <v>161</v>
      </c>
      <c r="E13" s="15">
        <v>4</v>
      </c>
      <c r="F13" s="15">
        <f t="shared" si="0"/>
        <v>2</v>
      </c>
    </row>
    <row r="14" spans="2:6" s="1" customFormat="1" x14ac:dyDescent="0.25">
      <c r="B14" s="15">
        <v>9</v>
      </c>
      <c r="C14" s="14" t="s">
        <v>127</v>
      </c>
      <c r="D14" s="14" t="s">
        <v>163</v>
      </c>
      <c r="E14" s="15">
        <v>4</v>
      </c>
      <c r="F14" s="15">
        <f t="shared" si="0"/>
        <v>2</v>
      </c>
    </row>
    <row r="15" spans="2:6" s="1" customFormat="1" x14ac:dyDescent="0.25">
      <c r="B15" s="15">
        <v>10</v>
      </c>
      <c r="C15" s="14" t="s">
        <v>127</v>
      </c>
      <c r="D15" s="14" t="s">
        <v>164</v>
      </c>
      <c r="E15" s="15">
        <v>4</v>
      </c>
      <c r="F15" s="15">
        <f t="shared" si="0"/>
        <v>2</v>
      </c>
    </row>
    <row r="16" spans="2:6" x14ac:dyDescent="0.25">
      <c r="B16" s="15">
        <v>11</v>
      </c>
      <c r="C16" s="14" t="s">
        <v>127</v>
      </c>
      <c r="D16" s="14" t="s">
        <v>165</v>
      </c>
      <c r="E16" s="15">
        <v>4</v>
      </c>
      <c r="F16" s="15">
        <f t="shared" si="0"/>
        <v>2</v>
      </c>
    </row>
    <row r="17" spans="2:6" x14ac:dyDescent="0.25">
      <c r="B17" s="15">
        <v>12</v>
      </c>
      <c r="C17" s="14" t="s">
        <v>127</v>
      </c>
      <c r="D17" s="14" t="s">
        <v>172</v>
      </c>
      <c r="E17" s="15">
        <v>4</v>
      </c>
      <c r="F17" s="15">
        <f t="shared" si="0"/>
        <v>2</v>
      </c>
    </row>
    <row r="18" spans="2:6" x14ac:dyDescent="0.25">
      <c r="B18" s="15">
        <v>13</v>
      </c>
      <c r="C18" s="14" t="s">
        <v>127</v>
      </c>
      <c r="D18" s="14" t="s">
        <v>185</v>
      </c>
      <c r="E18" s="15">
        <v>4</v>
      </c>
      <c r="F18" s="15">
        <f t="shared" si="0"/>
        <v>2</v>
      </c>
    </row>
    <row r="19" spans="2:6" x14ac:dyDescent="0.25">
      <c r="B19" s="15">
        <v>14</v>
      </c>
      <c r="C19" s="14" t="s">
        <v>127</v>
      </c>
      <c r="D19" s="14" t="s">
        <v>244</v>
      </c>
      <c r="E19" s="15">
        <v>4</v>
      </c>
      <c r="F19" s="15">
        <v>2</v>
      </c>
    </row>
    <row r="20" spans="2:6" x14ac:dyDescent="0.25">
      <c r="B20" s="15">
        <v>15</v>
      </c>
      <c r="C20" s="14" t="s">
        <v>127</v>
      </c>
      <c r="D20" s="14" t="s">
        <v>159</v>
      </c>
      <c r="E20" s="15">
        <v>6</v>
      </c>
      <c r="F20" s="15">
        <f t="shared" ref="F20:F36" si="1">E20/2</f>
        <v>3</v>
      </c>
    </row>
    <row r="21" spans="2:6" x14ac:dyDescent="0.25">
      <c r="B21" s="15">
        <v>16</v>
      </c>
      <c r="C21" s="14" t="s">
        <v>127</v>
      </c>
      <c r="D21" s="14" t="s">
        <v>166</v>
      </c>
      <c r="E21" s="15">
        <v>6</v>
      </c>
      <c r="F21" s="15">
        <f t="shared" si="1"/>
        <v>3</v>
      </c>
    </row>
    <row r="22" spans="2:6" x14ac:dyDescent="0.25">
      <c r="B22" s="15">
        <v>17</v>
      </c>
      <c r="C22" s="14" t="s">
        <v>127</v>
      </c>
      <c r="D22" s="14" t="s">
        <v>171</v>
      </c>
      <c r="E22" s="15">
        <v>6</v>
      </c>
      <c r="F22" s="15">
        <f t="shared" si="1"/>
        <v>3</v>
      </c>
    </row>
    <row r="23" spans="2:6" s="1" customFormat="1" x14ac:dyDescent="0.25">
      <c r="B23" s="15">
        <v>18</v>
      </c>
      <c r="C23" s="14" t="s">
        <v>127</v>
      </c>
      <c r="D23" s="14" t="s">
        <v>177</v>
      </c>
      <c r="E23" s="15">
        <v>6</v>
      </c>
      <c r="F23" s="15">
        <f t="shared" si="1"/>
        <v>3</v>
      </c>
    </row>
    <row r="24" spans="2:6" x14ac:dyDescent="0.25">
      <c r="B24" s="15">
        <v>19</v>
      </c>
      <c r="C24" s="14" t="s">
        <v>127</v>
      </c>
      <c r="D24" s="14" t="s">
        <v>188</v>
      </c>
      <c r="E24" s="15">
        <v>6</v>
      </c>
      <c r="F24" s="15">
        <f t="shared" si="1"/>
        <v>3</v>
      </c>
    </row>
    <row r="25" spans="2:6" x14ac:dyDescent="0.25">
      <c r="B25" s="15">
        <v>20</v>
      </c>
      <c r="C25" s="14" t="s">
        <v>127</v>
      </c>
      <c r="D25" s="14" t="s">
        <v>167</v>
      </c>
      <c r="E25" s="15">
        <v>8</v>
      </c>
      <c r="F25" s="15">
        <f t="shared" si="1"/>
        <v>4</v>
      </c>
    </row>
    <row r="26" spans="2:6" x14ac:dyDescent="0.25">
      <c r="B26" s="15">
        <v>21</v>
      </c>
      <c r="C26" s="14" t="s">
        <v>127</v>
      </c>
      <c r="D26" s="14" t="s">
        <v>168</v>
      </c>
      <c r="E26" s="15">
        <v>8</v>
      </c>
      <c r="F26" s="15">
        <f t="shared" si="1"/>
        <v>4</v>
      </c>
    </row>
    <row r="27" spans="2:6" x14ac:dyDescent="0.25">
      <c r="B27" s="15">
        <v>22</v>
      </c>
      <c r="C27" s="14" t="s">
        <v>127</v>
      </c>
      <c r="D27" s="14" t="s">
        <v>169</v>
      </c>
      <c r="E27" s="15">
        <v>8</v>
      </c>
      <c r="F27" s="15">
        <f t="shared" si="1"/>
        <v>4</v>
      </c>
    </row>
    <row r="28" spans="2:6" x14ac:dyDescent="0.25">
      <c r="B28" s="15">
        <v>23</v>
      </c>
      <c r="C28" s="14" t="s">
        <v>127</v>
      </c>
      <c r="D28" s="14" t="s">
        <v>173</v>
      </c>
      <c r="E28" s="15">
        <v>8</v>
      </c>
      <c r="F28" s="15">
        <f t="shared" si="1"/>
        <v>4</v>
      </c>
    </row>
    <row r="29" spans="2:6" x14ac:dyDescent="0.25">
      <c r="B29" s="15">
        <v>24</v>
      </c>
      <c r="C29" s="14" t="s">
        <v>127</v>
      </c>
      <c r="D29" s="14" t="s">
        <v>178</v>
      </c>
      <c r="E29" s="15">
        <v>8</v>
      </c>
      <c r="F29" s="15">
        <f t="shared" si="1"/>
        <v>4</v>
      </c>
    </row>
    <row r="30" spans="2:6" x14ac:dyDescent="0.25">
      <c r="B30" s="15">
        <v>25</v>
      </c>
      <c r="C30" s="14" t="s">
        <v>127</v>
      </c>
      <c r="D30" s="14" t="s">
        <v>179</v>
      </c>
      <c r="E30" s="15">
        <v>8</v>
      </c>
      <c r="F30" s="15">
        <f t="shared" si="1"/>
        <v>4</v>
      </c>
    </row>
    <row r="31" spans="2:6" x14ac:dyDescent="0.25">
      <c r="B31" s="15">
        <v>26</v>
      </c>
      <c r="C31" s="14" t="s">
        <v>127</v>
      </c>
      <c r="D31" s="14" t="s">
        <v>192</v>
      </c>
      <c r="E31" s="15">
        <v>10</v>
      </c>
      <c r="F31" s="15">
        <f t="shared" si="1"/>
        <v>5</v>
      </c>
    </row>
    <row r="32" spans="2:6" x14ac:dyDescent="0.25">
      <c r="B32" s="15">
        <v>27</v>
      </c>
      <c r="C32" s="14" t="s">
        <v>127</v>
      </c>
      <c r="D32" s="14" t="s">
        <v>152</v>
      </c>
      <c r="E32" s="15">
        <v>12</v>
      </c>
      <c r="F32" s="15">
        <f t="shared" si="1"/>
        <v>6</v>
      </c>
    </row>
    <row r="33" spans="2:6" s="1" customFormat="1" x14ac:dyDescent="0.25">
      <c r="B33" s="15">
        <v>28</v>
      </c>
      <c r="C33" s="14" t="s">
        <v>127</v>
      </c>
      <c r="D33" s="14" t="s">
        <v>170</v>
      </c>
      <c r="E33" s="15">
        <v>12</v>
      </c>
      <c r="F33" s="15">
        <f t="shared" si="1"/>
        <v>6</v>
      </c>
    </row>
    <row r="34" spans="2:6" x14ac:dyDescent="0.25">
      <c r="B34" s="15">
        <v>29</v>
      </c>
      <c r="C34" s="14" t="s">
        <v>127</v>
      </c>
      <c r="D34" s="14" t="s">
        <v>184</v>
      </c>
      <c r="E34" s="15">
        <v>12</v>
      </c>
      <c r="F34" s="15">
        <f t="shared" si="1"/>
        <v>6</v>
      </c>
    </row>
    <row r="35" spans="2:6" x14ac:dyDescent="0.25">
      <c r="B35" s="15">
        <v>30</v>
      </c>
      <c r="C35" s="14" t="s">
        <v>127</v>
      </c>
      <c r="D35" s="14" t="s">
        <v>75</v>
      </c>
      <c r="E35" s="15">
        <v>16</v>
      </c>
      <c r="F35" s="15">
        <f t="shared" si="1"/>
        <v>8</v>
      </c>
    </row>
    <row r="36" spans="2:6" x14ac:dyDescent="0.25">
      <c r="B36" s="15">
        <v>31</v>
      </c>
      <c r="C36" s="14" t="s">
        <v>127</v>
      </c>
      <c r="D36" s="14" t="s">
        <v>183</v>
      </c>
      <c r="E36" s="15">
        <v>18</v>
      </c>
      <c r="F36" s="15">
        <f t="shared" si="1"/>
        <v>9</v>
      </c>
    </row>
    <row r="37" spans="2:6" x14ac:dyDescent="0.25">
      <c r="B37" s="15">
        <v>32</v>
      </c>
      <c r="C37" s="14" t="s">
        <v>127</v>
      </c>
      <c r="D37" s="14" t="s">
        <v>243</v>
      </c>
      <c r="E37" s="15">
        <v>18</v>
      </c>
      <c r="F37" s="15">
        <v>9</v>
      </c>
    </row>
    <row r="38" spans="2:6" x14ac:dyDescent="0.25">
      <c r="B38" s="15">
        <v>33</v>
      </c>
      <c r="C38" s="14" t="s">
        <v>127</v>
      </c>
      <c r="D38" s="14" t="s">
        <v>193</v>
      </c>
      <c r="E38" s="15">
        <v>20</v>
      </c>
      <c r="F38" s="15">
        <f t="shared" ref="F38:F50" si="2">E38/2</f>
        <v>10</v>
      </c>
    </row>
    <row r="39" spans="2:6" x14ac:dyDescent="0.25">
      <c r="B39" s="15">
        <v>34</v>
      </c>
      <c r="C39" s="14" t="s">
        <v>127</v>
      </c>
      <c r="D39" s="14" t="s">
        <v>151</v>
      </c>
      <c r="E39" s="15">
        <v>24</v>
      </c>
      <c r="F39" s="15">
        <f t="shared" si="2"/>
        <v>12</v>
      </c>
    </row>
    <row r="40" spans="2:6" x14ac:dyDescent="0.25">
      <c r="B40" s="15">
        <v>35</v>
      </c>
      <c r="C40" s="14" t="s">
        <v>127</v>
      </c>
      <c r="D40" s="14" t="s">
        <v>189</v>
      </c>
      <c r="E40" s="15">
        <v>24</v>
      </c>
      <c r="F40" s="15">
        <f t="shared" si="2"/>
        <v>12</v>
      </c>
    </row>
    <row r="41" spans="2:6" s="1" customFormat="1" x14ac:dyDescent="0.25">
      <c r="B41" s="15">
        <v>36</v>
      </c>
      <c r="C41" s="14" t="s">
        <v>127</v>
      </c>
      <c r="D41" s="14" t="s">
        <v>148</v>
      </c>
      <c r="E41" s="15">
        <v>30</v>
      </c>
      <c r="F41" s="15">
        <f t="shared" si="2"/>
        <v>15</v>
      </c>
    </row>
    <row r="42" spans="2:6" x14ac:dyDescent="0.25">
      <c r="B42" s="15">
        <v>37</v>
      </c>
      <c r="C42" s="14" t="s">
        <v>127</v>
      </c>
      <c r="D42" s="14" t="s">
        <v>241</v>
      </c>
      <c r="E42" s="15">
        <v>30</v>
      </c>
      <c r="F42" s="15">
        <f t="shared" si="2"/>
        <v>15</v>
      </c>
    </row>
    <row r="43" spans="2:6" x14ac:dyDescent="0.25">
      <c r="B43" s="15">
        <v>38</v>
      </c>
      <c r="C43" s="14" t="s">
        <v>127</v>
      </c>
      <c r="D43" s="14" t="s">
        <v>156</v>
      </c>
      <c r="E43" s="15">
        <v>30</v>
      </c>
      <c r="F43" s="15">
        <f t="shared" si="2"/>
        <v>15</v>
      </c>
    </row>
    <row r="44" spans="2:6" x14ac:dyDescent="0.25">
      <c r="B44" s="15">
        <v>39</v>
      </c>
      <c r="C44" s="14" t="s">
        <v>127</v>
      </c>
      <c r="D44" s="14" t="s">
        <v>176</v>
      </c>
      <c r="E44" s="15">
        <v>32</v>
      </c>
      <c r="F44" s="15">
        <f t="shared" si="2"/>
        <v>16</v>
      </c>
    </row>
    <row r="45" spans="2:6" x14ac:dyDescent="0.25">
      <c r="B45" s="15">
        <v>40</v>
      </c>
      <c r="C45" s="14" t="s">
        <v>127</v>
      </c>
      <c r="D45" s="14" t="s">
        <v>76</v>
      </c>
      <c r="E45" s="15">
        <v>36</v>
      </c>
      <c r="F45" s="15">
        <f t="shared" si="2"/>
        <v>18</v>
      </c>
    </row>
    <row r="46" spans="2:6" x14ac:dyDescent="0.25">
      <c r="B46" s="15">
        <v>41</v>
      </c>
      <c r="C46" s="14" t="s">
        <v>127</v>
      </c>
      <c r="D46" s="14" t="s">
        <v>77</v>
      </c>
      <c r="E46" s="15">
        <v>38</v>
      </c>
      <c r="F46" s="15">
        <f t="shared" si="2"/>
        <v>19</v>
      </c>
    </row>
    <row r="47" spans="2:6" x14ac:dyDescent="0.25">
      <c r="B47" s="15">
        <v>42</v>
      </c>
      <c r="C47" s="14" t="s">
        <v>127</v>
      </c>
      <c r="D47" s="14" t="s">
        <v>58</v>
      </c>
      <c r="E47" s="15">
        <v>44</v>
      </c>
      <c r="F47" s="15">
        <f t="shared" si="2"/>
        <v>22</v>
      </c>
    </row>
    <row r="48" spans="2:6" x14ac:dyDescent="0.25">
      <c r="B48" s="15">
        <v>43</v>
      </c>
      <c r="C48" s="14" t="s">
        <v>127</v>
      </c>
      <c r="D48" s="14" t="s">
        <v>61</v>
      </c>
      <c r="E48" s="15">
        <v>46</v>
      </c>
      <c r="F48" s="15">
        <f t="shared" si="2"/>
        <v>23</v>
      </c>
    </row>
    <row r="49" spans="2:6" x14ac:dyDescent="0.25">
      <c r="B49" s="15">
        <v>44</v>
      </c>
      <c r="C49" s="14" t="s">
        <v>127</v>
      </c>
      <c r="D49" s="14" t="s">
        <v>153</v>
      </c>
      <c r="E49" s="15">
        <v>50</v>
      </c>
      <c r="F49" s="15">
        <f t="shared" si="2"/>
        <v>25</v>
      </c>
    </row>
    <row r="50" spans="2:6" x14ac:dyDescent="0.25">
      <c r="B50" s="15">
        <v>45</v>
      </c>
      <c r="C50" s="14" t="s">
        <v>127</v>
      </c>
      <c r="D50" s="14" t="s">
        <v>62</v>
      </c>
      <c r="E50" s="15">
        <v>58</v>
      </c>
      <c r="F50" s="15">
        <f t="shared" si="2"/>
        <v>29</v>
      </c>
    </row>
    <row r="51" spans="2:6" x14ac:dyDescent="0.25">
      <c r="B51" s="15">
        <v>46</v>
      </c>
      <c r="C51" s="14" t="s">
        <v>127</v>
      </c>
      <c r="D51" s="14" t="s">
        <v>203</v>
      </c>
      <c r="E51" s="15">
        <v>72</v>
      </c>
      <c r="F51" s="15">
        <v>36</v>
      </c>
    </row>
    <row r="52" spans="2:6" x14ac:dyDescent="0.25">
      <c r="B52" s="15">
        <v>47</v>
      </c>
      <c r="C52" s="14" t="s">
        <v>127</v>
      </c>
      <c r="D52" s="14" t="s">
        <v>66</v>
      </c>
      <c r="E52" s="15">
        <v>72</v>
      </c>
      <c r="F52" s="15">
        <f>E52/2</f>
        <v>36</v>
      </c>
    </row>
    <row r="53" spans="2:6" x14ac:dyDescent="0.25">
      <c r="B53" s="15">
        <v>48</v>
      </c>
      <c r="C53" s="14" t="s">
        <v>127</v>
      </c>
      <c r="D53" s="14" t="s">
        <v>63</v>
      </c>
      <c r="E53" s="15">
        <v>76</v>
      </c>
      <c r="F53" s="15">
        <f>E53/2</f>
        <v>38</v>
      </c>
    </row>
    <row r="54" spans="2:6" x14ac:dyDescent="0.25">
      <c r="B54" s="15">
        <v>49</v>
      </c>
      <c r="C54" s="14" t="s">
        <v>127</v>
      </c>
      <c r="D54" s="14" t="s">
        <v>135</v>
      </c>
      <c r="E54" s="15">
        <v>76</v>
      </c>
      <c r="F54" s="15">
        <f>E54/2</f>
        <v>38</v>
      </c>
    </row>
    <row r="55" spans="2:6" x14ac:dyDescent="0.25">
      <c r="B55" s="15">
        <v>50</v>
      </c>
      <c r="C55" s="14" t="s">
        <v>127</v>
      </c>
      <c r="D55" s="14" t="s">
        <v>71</v>
      </c>
      <c r="E55" s="15">
        <v>78</v>
      </c>
      <c r="F55" s="15">
        <f>E55/2</f>
        <v>39</v>
      </c>
    </row>
    <row r="56" spans="2:6" s="1" customFormat="1" x14ac:dyDescent="0.25">
      <c r="B56" s="15">
        <v>51</v>
      </c>
      <c r="C56" s="14" t="s">
        <v>127</v>
      </c>
      <c r="D56" s="14" t="s">
        <v>252</v>
      </c>
      <c r="E56" s="15">
        <v>80</v>
      </c>
      <c r="F56" s="15">
        <f t="shared" ref="F56:F119" si="3">E56/2</f>
        <v>40</v>
      </c>
    </row>
    <row r="57" spans="2:6" x14ac:dyDescent="0.25">
      <c r="B57" s="15">
        <v>52</v>
      </c>
      <c r="C57" s="14" t="s">
        <v>127</v>
      </c>
      <c r="D57" s="14" t="s">
        <v>59</v>
      </c>
      <c r="E57" s="15">
        <v>82</v>
      </c>
      <c r="F57" s="15">
        <f t="shared" si="3"/>
        <v>41</v>
      </c>
    </row>
    <row r="58" spans="2:6" x14ac:dyDescent="0.25">
      <c r="B58" s="15">
        <v>53</v>
      </c>
      <c r="C58" s="14" t="s">
        <v>127</v>
      </c>
      <c r="D58" s="14" t="s">
        <v>64</v>
      </c>
      <c r="E58" s="15">
        <v>82</v>
      </c>
      <c r="F58" s="15">
        <f t="shared" si="3"/>
        <v>41</v>
      </c>
    </row>
    <row r="59" spans="2:6" x14ac:dyDescent="0.25">
      <c r="B59" s="15">
        <v>54</v>
      </c>
      <c r="C59" s="14" t="s">
        <v>127</v>
      </c>
      <c r="D59" s="14" t="s">
        <v>147</v>
      </c>
      <c r="E59" s="15">
        <v>82</v>
      </c>
      <c r="F59" s="15">
        <f t="shared" si="3"/>
        <v>41</v>
      </c>
    </row>
    <row r="60" spans="2:6" x14ac:dyDescent="0.25">
      <c r="B60" s="15">
        <v>55</v>
      </c>
      <c r="C60" s="14" t="s">
        <v>127</v>
      </c>
      <c r="D60" s="14" t="s">
        <v>60</v>
      </c>
      <c r="E60" s="15">
        <v>84</v>
      </c>
      <c r="F60" s="15">
        <f t="shared" si="3"/>
        <v>42</v>
      </c>
    </row>
    <row r="61" spans="2:6" s="1" customFormat="1" x14ac:dyDescent="0.25">
      <c r="B61" s="15">
        <v>56</v>
      </c>
      <c r="C61" s="14" t="s">
        <v>127</v>
      </c>
      <c r="D61" s="14" t="s">
        <v>65</v>
      </c>
      <c r="E61" s="15">
        <v>86</v>
      </c>
      <c r="F61" s="15">
        <f t="shared" si="3"/>
        <v>43</v>
      </c>
    </row>
    <row r="62" spans="2:6" s="1" customFormat="1" x14ac:dyDescent="0.25">
      <c r="B62" s="15">
        <v>57</v>
      </c>
      <c r="C62" s="14" t="s">
        <v>127</v>
      </c>
      <c r="D62" s="14" t="s">
        <v>131</v>
      </c>
      <c r="E62" s="15">
        <v>86</v>
      </c>
      <c r="F62" s="15">
        <f t="shared" si="3"/>
        <v>43</v>
      </c>
    </row>
    <row r="63" spans="2:6" s="1" customFormat="1" x14ac:dyDescent="0.25">
      <c r="B63" s="15">
        <v>58</v>
      </c>
      <c r="C63" s="14" t="s">
        <v>127</v>
      </c>
      <c r="D63" s="14" t="s">
        <v>155</v>
      </c>
      <c r="E63" s="15">
        <v>88</v>
      </c>
      <c r="F63" s="15">
        <f t="shared" si="3"/>
        <v>44</v>
      </c>
    </row>
    <row r="64" spans="2:6" x14ac:dyDescent="0.25">
      <c r="B64" s="15">
        <v>59</v>
      </c>
      <c r="C64" s="14" t="s">
        <v>127</v>
      </c>
      <c r="D64" s="14" t="s">
        <v>242</v>
      </c>
      <c r="E64" s="15">
        <v>90</v>
      </c>
      <c r="F64" s="15">
        <f t="shared" si="3"/>
        <v>45</v>
      </c>
    </row>
    <row r="65" spans="2:6" x14ac:dyDescent="0.25">
      <c r="B65" s="15">
        <v>60</v>
      </c>
      <c r="C65" s="14" t="s">
        <v>127</v>
      </c>
      <c r="D65" s="14" t="s">
        <v>128</v>
      </c>
      <c r="E65" s="15">
        <v>90</v>
      </c>
      <c r="F65" s="15">
        <f t="shared" si="3"/>
        <v>45</v>
      </c>
    </row>
    <row r="66" spans="2:6" x14ac:dyDescent="0.25">
      <c r="B66" s="15">
        <v>61</v>
      </c>
      <c r="C66" s="14" t="s">
        <v>127</v>
      </c>
      <c r="D66" s="14" t="s">
        <v>134</v>
      </c>
      <c r="E66" s="15">
        <v>90</v>
      </c>
      <c r="F66" s="15">
        <f t="shared" si="3"/>
        <v>45</v>
      </c>
    </row>
    <row r="67" spans="2:6" x14ac:dyDescent="0.25">
      <c r="B67" s="15">
        <v>62</v>
      </c>
      <c r="C67" s="14" t="s">
        <v>127</v>
      </c>
      <c r="D67" s="14" t="s">
        <v>181</v>
      </c>
      <c r="E67" s="15">
        <v>90</v>
      </c>
      <c r="F67" s="15">
        <f t="shared" si="3"/>
        <v>45</v>
      </c>
    </row>
    <row r="68" spans="2:6" x14ac:dyDescent="0.25">
      <c r="B68" s="15">
        <v>63</v>
      </c>
      <c r="C68" s="14" t="s">
        <v>127</v>
      </c>
      <c r="D68" s="14" t="s">
        <v>186</v>
      </c>
      <c r="E68" s="15">
        <v>90</v>
      </c>
      <c r="F68" s="15">
        <f t="shared" si="3"/>
        <v>45</v>
      </c>
    </row>
    <row r="69" spans="2:6" x14ac:dyDescent="0.25">
      <c r="B69" s="15">
        <v>64</v>
      </c>
      <c r="C69" s="14" t="s">
        <v>127</v>
      </c>
      <c r="D69" s="14" t="s">
        <v>187</v>
      </c>
      <c r="E69" s="15">
        <v>90</v>
      </c>
      <c r="F69" s="15">
        <f t="shared" si="3"/>
        <v>45</v>
      </c>
    </row>
    <row r="70" spans="2:6" x14ac:dyDescent="0.25">
      <c r="B70" s="15">
        <v>65</v>
      </c>
      <c r="C70" s="14" t="s">
        <v>127</v>
      </c>
      <c r="D70" s="14" t="s">
        <v>190</v>
      </c>
      <c r="E70" s="15">
        <v>90</v>
      </c>
      <c r="F70" s="15">
        <f t="shared" si="3"/>
        <v>45</v>
      </c>
    </row>
    <row r="71" spans="2:6" x14ac:dyDescent="0.25">
      <c r="B71" s="15">
        <v>66</v>
      </c>
      <c r="C71" s="14" t="s">
        <v>127</v>
      </c>
      <c r="D71" s="14" t="s">
        <v>191</v>
      </c>
      <c r="E71" s="15">
        <v>90</v>
      </c>
      <c r="F71" s="15">
        <f t="shared" si="3"/>
        <v>45</v>
      </c>
    </row>
    <row r="72" spans="2:6" x14ac:dyDescent="0.25">
      <c r="B72" s="15">
        <v>67</v>
      </c>
      <c r="C72" s="14" t="s">
        <v>127</v>
      </c>
      <c r="D72" s="14" t="s">
        <v>194</v>
      </c>
      <c r="E72" s="15">
        <v>90</v>
      </c>
      <c r="F72" s="15">
        <f t="shared" si="3"/>
        <v>45</v>
      </c>
    </row>
    <row r="73" spans="2:6" x14ac:dyDescent="0.25">
      <c r="B73" s="15">
        <v>68</v>
      </c>
      <c r="C73" s="14" t="s">
        <v>127</v>
      </c>
      <c r="D73" s="14" t="s">
        <v>195</v>
      </c>
      <c r="E73" s="15">
        <v>90</v>
      </c>
      <c r="F73" s="15">
        <f t="shared" si="3"/>
        <v>45</v>
      </c>
    </row>
    <row r="74" spans="2:6" x14ac:dyDescent="0.25">
      <c r="B74" s="15">
        <v>69</v>
      </c>
      <c r="C74" s="14" t="s">
        <v>127</v>
      </c>
      <c r="D74" s="14" t="s">
        <v>130</v>
      </c>
      <c r="E74" s="15">
        <v>92</v>
      </c>
      <c r="F74" s="15">
        <f t="shared" si="3"/>
        <v>46</v>
      </c>
    </row>
    <row r="75" spans="2:6" x14ac:dyDescent="0.25">
      <c r="B75" s="15">
        <v>70</v>
      </c>
      <c r="C75" s="14" t="s">
        <v>127</v>
      </c>
      <c r="D75" s="14" t="s">
        <v>136</v>
      </c>
      <c r="E75" s="15">
        <v>92</v>
      </c>
      <c r="F75" s="15">
        <f t="shared" si="3"/>
        <v>46</v>
      </c>
    </row>
    <row r="76" spans="2:6" x14ac:dyDescent="0.25">
      <c r="B76" s="15">
        <v>71</v>
      </c>
      <c r="C76" s="14" t="s">
        <v>127</v>
      </c>
      <c r="D76" s="14" t="s">
        <v>149</v>
      </c>
      <c r="E76" s="15">
        <v>92</v>
      </c>
      <c r="F76" s="15">
        <f t="shared" si="3"/>
        <v>46</v>
      </c>
    </row>
    <row r="77" spans="2:6" x14ac:dyDescent="0.25">
      <c r="B77" s="15">
        <v>72</v>
      </c>
      <c r="C77" s="14" t="s">
        <v>127</v>
      </c>
      <c r="D77" s="14" t="s">
        <v>158</v>
      </c>
      <c r="E77" s="15">
        <v>92</v>
      </c>
      <c r="F77" s="15">
        <f t="shared" si="3"/>
        <v>46</v>
      </c>
    </row>
    <row r="78" spans="2:6" x14ac:dyDescent="0.25">
      <c r="B78" s="15">
        <v>73</v>
      </c>
      <c r="C78" s="14" t="s">
        <v>127</v>
      </c>
      <c r="D78" s="14" t="s">
        <v>182</v>
      </c>
      <c r="E78" s="15">
        <v>92</v>
      </c>
      <c r="F78" s="15">
        <f t="shared" si="3"/>
        <v>46</v>
      </c>
    </row>
    <row r="79" spans="2:6" x14ac:dyDescent="0.25">
      <c r="B79" s="15">
        <v>74</v>
      </c>
      <c r="C79" s="14" t="s">
        <v>127</v>
      </c>
      <c r="D79" s="14" t="s">
        <v>67</v>
      </c>
      <c r="E79" s="15">
        <v>94</v>
      </c>
      <c r="F79" s="15">
        <f t="shared" si="3"/>
        <v>47</v>
      </c>
    </row>
    <row r="80" spans="2:6" x14ac:dyDescent="0.25">
      <c r="B80" s="15">
        <v>75</v>
      </c>
      <c r="C80" s="14" t="s">
        <v>127</v>
      </c>
      <c r="D80" s="14" t="s">
        <v>150</v>
      </c>
      <c r="E80" s="15">
        <v>94</v>
      </c>
      <c r="F80" s="15">
        <f t="shared" si="3"/>
        <v>47</v>
      </c>
    </row>
    <row r="81" spans="2:14" x14ac:dyDescent="0.25">
      <c r="B81" s="15">
        <v>76</v>
      </c>
      <c r="C81" s="14" t="s">
        <v>127</v>
      </c>
      <c r="D81" s="14" t="s">
        <v>204</v>
      </c>
      <c r="E81" s="15">
        <v>96</v>
      </c>
      <c r="F81" s="15">
        <f t="shared" si="3"/>
        <v>48</v>
      </c>
    </row>
    <row r="82" spans="2:14" x14ac:dyDescent="0.25">
      <c r="B82" s="15">
        <v>77</v>
      </c>
      <c r="C82" s="14" t="s">
        <v>127</v>
      </c>
      <c r="D82" s="14" t="s">
        <v>175</v>
      </c>
      <c r="E82" s="15">
        <v>96</v>
      </c>
      <c r="F82" s="15">
        <f t="shared" si="3"/>
        <v>48</v>
      </c>
    </row>
    <row r="83" spans="2:14" x14ac:dyDescent="0.25">
      <c r="B83" s="15">
        <v>78</v>
      </c>
      <c r="C83" s="14" t="s">
        <v>127</v>
      </c>
      <c r="D83" s="16" t="s">
        <v>197</v>
      </c>
      <c r="E83" s="15">
        <v>96</v>
      </c>
      <c r="F83" s="15">
        <f t="shared" si="3"/>
        <v>48</v>
      </c>
    </row>
    <row r="84" spans="2:14" x14ac:dyDescent="0.25">
      <c r="B84" s="15">
        <v>79</v>
      </c>
      <c r="C84" s="14" t="s">
        <v>127</v>
      </c>
      <c r="D84" s="14" t="s">
        <v>68</v>
      </c>
      <c r="E84" s="15">
        <v>98</v>
      </c>
      <c r="F84" s="15">
        <f t="shared" si="3"/>
        <v>49</v>
      </c>
    </row>
    <row r="85" spans="2:14" x14ac:dyDescent="0.25">
      <c r="B85" s="15">
        <v>80</v>
      </c>
      <c r="C85" s="14" t="s">
        <v>127</v>
      </c>
      <c r="D85" s="14" t="s">
        <v>129</v>
      </c>
      <c r="E85" s="15">
        <v>98</v>
      </c>
      <c r="F85" s="15">
        <f t="shared" si="3"/>
        <v>49</v>
      </c>
    </row>
    <row r="86" spans="2:14" x14ac:dyDescent="0.25">
      <c r="B86" s="15">
        <v>81</v>
      </c>
      <c r="C86" s="14" t="s">
        <v>127</v>
      </c>
      <c r="D86" s="14" t="s">
        <v>245</v>
      </c>
      <c r="E86" s="15">
        <v>100</v>
      </c>
      <c r="F86" s="15">
        <f t="shared" si="3"/>
        <v>50</v>
      </c>
    </row>
    <row r="87" spans="2:14" x14ac:dyDescent="0.25">
      <c r="B87" s="15">
        <v>82</v>
      </c>
      <c r="C87" s="14" t="s">
        <v>127</v>
      </c>
      <c r="D87" s="14" t="s">
        <v>69</v>
      </c>
      <c r="E87" s="15">
        <v>102</v>
      </c>
      <c r="F87" s="15">
        <f t="shared" si="3"/>
        <v>51</v>
      </c>
      <c r="N87" s="1"/>
    </row>
    <row r="88" spans="2:14" x14ac:dyDescent="0.25">
      <c r="B88" s="15">
        <v>83</v>
      </c>
      <c r="C88" s="14" t="s">
        <v>127</v>
      </c>
      <c r="D88" s="14" t="s">
        <v>70</v>
      </c>
      <c r="E88" s="15">
        <v>106</v>
      </c>
      <c r="F88" s="15">
        <f t="shared" si="3"/>
        <v>53</v>
      </c>
    </row>
    <row r="89" spans="2:14" x14ac:dyDescent="0.25">
      <c r="B89" s="15">
        <v>84</v>
      </c>
      <c r="C89" s="14" t="s">
        <v>127</v>
      </c>
      <c r="D89" s="14" t="s">
        <v>72</v>
      </c>
      <c r="E89" s="15">
        <v>110</v>
      </c>
      <c r="F89" s="15">
        <f t="shared" si="3"/>
        <v>55</v>
      </c>
    </row>
    <row r="90" spans="2:14" x14ac:dyDescent="0.25">
      <c r="B90" s="15">
        <v>85</v>
      </c>
      <c r="C90" s="14" t="s">
        <v>127</v>
      </c>
      <c r="D90" s="14" t="s">
        <v>73</v>
      </c>
      <c r="E90" s="15">
        <v>112</v>
      </c>
      <c r="F90" s="15">
        <f t="shared" si="3"/>
        <v>56</v>
      </c>
    </row>
    <row r="91" spans="2:14" x14ac:dyDescent="0.25">
      <c r="B91" s="15">
        <v>86</v>
      </c>
      <c r="C91" s="14" t="s">
        <v>127</v>
      </c>
      <c r="D91" s="14" t="s">
        <v>133</v>
      </c>
      <c r="E91" s="15">
        <v>112</v>
      </c>
      <c r="F91" s="15">
        <f t="shared" si="3"/>
        <v>56</v>
      </c>
    </row>
    <row r="92" spans="2:14" x14ac:dyDescent="0.25">
      <c r="B92" s="15">
        <v>87</v>
      </c>
      <c r="C92" s="14" t="s">
        <v>127</v>
      </c>
      <c r="D92" s="14" t="s">
        <v>92</v>
      </c>
      <c r="E92" s="15">
        <v>126</v>
      </c>
      <c r="F92" s="15">
        <f t="shared" si="3"/>
        <v>63</v>
      </c>
    </row>
    <row r="93" spans="2:14" x14ac:dyDescent="0.25">
      <c r="B93" s="15">
        <v>88</v>
      </c>
      <c r="C93" s="14" t="s">
        <v>127</v>
      </c>
      <c r="D93" s="14" t="s">
        <v>78</v>
      </c>
      <c r="E93" s="15">
        <v>128</v>
      </c>
      <c r="F93" s="15">
        <f t="shared" si="3"/>
        <v>64</v>
      </c>
    </row>
    <row r="94" spans="2:14" x14ac:dyDescent="0.25">
      <c r="B94" s="15">
        <v>89</v>
      </c>
      <c r="C94" s="14" t="s">
        <v>127</v>
      </c>
      <c r="D94" s="14" t="s">
        <v>74</v>
      </c>
      <c r="E94" s="15">
        <v>130</v>
      </c>
      <c r="F94" s="15">
        <f t="shared" si="3"/>
        <v>65</v>
      </c>
    </row>
    <row r="95" spans="2:14" x14ac:dyDescent="0.25">
      <c r="B95" s="15">
        <v>90</v>
      </c>
      <c r="C95" s="14" t="s">
        <v>127</v>
      </c>
      <c r="D95" s="14" t="s">
        <v>81</v>
      </c>
      <c r="E95" s="15">
        <v>138</v>
      </c>
      <c r="F95" s="15">
        <f t="shared" si="3"/>
        <v>69</v>
      </c>
    </row>
    <row r="96" spans="2:14" x14ac:dyDescent="0.25">
      <c r="B96" s="15">
        <v>91</v>
      </c>
      <c r="C96" s="14" t="s">
        <v>127</v>
      </c>
      <c r="D96" s="14" t="s">
        <v>137</v>
      </c>
      <c r="E96" s="15">
        <v>138</v>
      </c>
      <c r="F96" s="15">
        <f t="shared" si="3"/>
        <v>69</v>
      </c>
    </row>
    <row r="97" spans="2:6" x14ac:dyDescent="0.25">
      <c r="B97" s="15">
        <v>92</v>
      </c>
      <c r="C97" s="14" t="s">
        <v>127</v>
      </c>
      <c r="D97" s="14" t="s">
        <v>85</v>
      </c>
      <c r="E97" s="15">
        <v>140</v>
      </c>
      <c r="F97" s="15">
        <f t="shared" si="3"/>
        <v>70</v>
      </c>
    </row>
    <row r="98" spans="2:6" x14ac:dyDescent="0.25">
      <c r="B98" s="15">
        <v>93</v>
      </c>
      <c r="C98" s="14" t="s">
        <v>127</v>
      </c>
      <c r="D98" s="14" t="s">
        <v>83</v>
      </c>
      <c r="E98" s="15">
        <v>160</v>
      </c>
      <c r="F98" s="15">
        <f t="shared" si="3"/>
        <v>80</v>
      </c>
    </row>
    <row r="99" spans="2:6" x14ac:dyDescent="0.25">
      <c r="B99" s="15">
        <v>94</v>
      </c>
      <c r="C99" s="14" t="s">
        <v>127</v>
      </c>
      <c r="D99" s="14" t="s">
        <v>79</v>
      </c>
      <c r="E99" s="15">
        <v>162</v>
      </c>
      <c r="F99" s="15">
        <f t="shared" si="3"/>
        <v>81</v>
      </c>
    </row>
    <row r="100" spans="2:6" x14ac:dyDescent="0.25">
      <c r="B100" s="15">
        <v>95</v>
      </c>
      <c r="C100" s="14" t="s">
        <v>127</v>
      </c>
      <c r="D100" s="14" t="s">
        <v>140</v>
      </c>
      <c r="E100" s="15">
        <v>162</v>
      </c>
      <c r="F100" s="15">
        <f t="shared" si="3"/>
        <v>81</v>
      </c>
    </row>
    <row r="101" spans="2:6" x14ac:dyDescent="0.25">
      <c r="B101" s="15">
        <v>96</v>
      </c>
      <c r="C101" s="14" t="s">
        <v>127</v>
      </c>
      <c r="D101" s="14" t="s">
        <v>84</v>
      </c>
      <c r="E101" s="15">
        <v>176</v>
      </c>
      <c r="F101" s="15">
        <f t="shared" si="3"/>
        <v>88</v>
      </c>
    </row>
    <row r="102" spans="2:6" x14ac:dyDescent="0.25">
      <c r="B102" s="15">
        <v>97</v>
      </c>
      <c r="C102" s="14" t="s">
        <v>127</v>
      </c>
      <c r="D102" s="14" t="s">
        <v>93</v>
      </c>
      <c r="E102" s="15">
        <v>176</v>
      </c>
      <c r="F102" s="15">
        <f t="shared" si="3"/>
        <v>88</v>
      </c>
    </row>
    <row r="103" spans="2:6" x14ac:dyDescent="0.25">
      <c r="B103" s="15">
        <v>98</v>
      </c>
      <c r="C103" s="14" t="s">
        <v>127</v>
      </c>
      <c r="D103" s="14" t="s">
        <v>96</v>
      </c>
      <c r="E103" s="15">
        <v>178</v>
      </c>
      <c r="F103" s="15">
        <f t="shared" si="3"/>
        <v>89</v>
      </c>
    </row>
    <row r="104" spans="2:6" x14ac:dyDescent="0.25">
      <c r="B104" s="15">
        <v>99</v>
      </c>
      <c r="C104" s="14" t="s">
        <v>127</v>
      </c>
      <c r="D104" s="14" t="s">
        <v>80</v>
      </c>
      <c r="E104" s="15">
        <v>180</v>
      </c>
      <c r="F104" s="15">
        <f t="shared" si="3"/>
        <v>90</v>
      </c>
    </row>
    <row r="105" spans="2:6" x14ac:dyDescent="0.25">
      <c r="B105" s="15">
        <v>100</v>
      </c>
      <c r="C105" s="14" t="s">
        <v>127</v>
      </c>
      <c r="D105" s="14" t="s">
        <v>101</v>
      </c>
      <c r="E105" s="15">
        <v>182</v>
      </c>
      <c r="F105" s="15">
        <f t="shared" si="3"/>
        <v>91</v>
      </c>
    </row>
    <row r="106" spans="2:6" x14ac:dyDescent="0.25">
      <c r="B106" s="15">
        <v>101</v>
      </c>
      <c r="C106" s="14" t="s">
        <v>127</v>
      </c>
      <c r="D106" s="14" t="s">
        <v>82</v>
      </c>
      <c r="E106" s="15">
        <v>184</v>
      </c>
      <c r="F106" s="15">
        <f t="shared" si="3"/>
        <v>92</v>
      </c>
    </row>
    <row r="107" spans="2:6" x14ac:dyDescent="0.25">
      <c r="B107" s="15">
        <v>102</v>
      </c>
      <c r="C107" s="14" t="s">
        <v>127</v>
      </c>
      <c r="D107" s="14" t="s">
        <v>144</v>
      </c>
      <c r="E107" s="15">
        <v>184</v>
      </c>
      <c r="F107" s="15">
        <f t="shared" si="3"/>
        <v>92</v>
      </c>
    </row>
    <row r="108" spans="2:6" x14ac:dyDescent="0.25">
      <c r="B108" s="15">
        <v>103</v>
      </c>
      <c r="C108" s="14" t="s">
        <v>127</v>
      </c>
      <c r="D108" s="14" t="s">
        <v>145</v>
      </c>
      <c r="E108" s="15">
        <v>184</v>
      </c>
      <c r="F108" s="15">
        <f t="shared" si="3"/>
        <v>92</v>
      </c>
    </row>
    <row r="109" spans="2:6" x14ac:dyDescent="0.25">
      <c r="B109" s="15">
        <v>104</v>
      </c>
      <c r="C109" s="14" t="s">
        <v>127</v>
      </c>
      <c r="D109" s="14" t="s">
        <v>87</v>
      </c>
      <c r="E109" s="15">
        <v>190</v>
      </c>
      <c r="F109" s="15">
        <f t="shared" si="3"/>
        <v>95</v>
      </c>
    </row>
    <row r="110" spans="2:6" x14ac:dyDescent="0.25">
      <c r="B110" s="15">
        <v>105</v>
      </c>
      <c r="C110" s="14" t="s">
        <v>127</v>
      </c>
      <c r="D110" s="14" t="s">
        <v>86</v>
      </c>
      <c r="E110" s="15">
        <v>194</v>
      </c>
      <c r="F110" s="15">
        <f t="shared" si="3"/>
        <v>97</v>
      </c>
    </row>
    <row r="111" spans="2:6" x14ac:dyDescent="0.25">
      <c r="B111" s="15">
        <v>106</v>
      </c>
      <c r="C111" s="14" t="s">
        <v>127</v>
      </c>
      <c r="D111" s="14" t="s">
        <v>88</v>
      </c>
      <c r="E111" s="15">
        <v>196</v>
      </c>
      <c r="F111" s="15">
        <f t="shared" si="3"/>
        <v>98</v>
      </c>
    </row>
    <row r="112" spans="2:6" x14ac:dyDescent="0.25">
      <c r="B112" s="15">
        <v>107</v>
      </c>
      <c r="C112" s="14" t="s">
        <v>127</v>
      </c>
      <c r="D112" s="14" t="s">
        <v>89</v>
      </c>
      <c r="E112" s="15">
        <v>210</v>
      </c>
      <c r="F112" s="15">
        <f t="shared" si="3"/>
        <v>105</v>
      </c>
    </row>
    <row r="113" spans="2:6" x14ac:dyDescent="0.25">
      <c r="B113" s="15">
        <v>108</v>
      </c>
      <c r="C113" s="14" t="s">
        <v>127</v>
      </c>
      <c r="D113" s="14" t="s">
        <v>91</v>
      </c>
      <c r="E113" s="15">
        <v>216</v>
      </c>
      <c r="F113" s="15">
        <f t="shared" si="3"/>
        <v>108</v>
      </c>
    </row>
    <row r="114" spans="2:6" x14ac:dyDescent="0.25">
      <c r="B114" s="15">
        <v>109</v>
      </c>
      <c r="C114" s="14" t="s">
        <v>127</v>
      </c>
      <c r="D114" s="14" t="s">
        <v>106</v>
      </c>
      <c r="E114" s="15">
        <v>226</v>
      </c>
      <c r="F114" s="15">
        <f t="shared" si="3"/>
        <v>113</v>
      </c>
    </row>
    <row r="115" spans="2:6" x14ac:dyDescent="0.25">
      <c r="B115" s="15">
        <v>110</v>
      </c>
      <c r="C115" s="14" t="s">
        <v>127</v>
      </c>
      <c r="D115" s="14" t="s">
        <v>94</v>
      </c>
      <c r="E115" s="15">
        <v>232</v>
      </c>
      <c r="F115" s="15">
        <f t="shared" si="3"/>
        <v>116</v>
      </c>
    </row>
    <row r="116" spans="2:6" x14ac:dyDescent="0.25">
      <c r="B116" s="15">
        <v>111</v>
      </c>
      <c r="C116" s="14" t="s">
        <v>127</v>
      </c>
      <c r="D116" s="14" t="s">
        <v>98</v>
      </c>
      <c r="E116" s="15">
        <v>238</v>
      </c>
      <c r="F116" s="15">
        <f t="shared" si="3"/>
        <v>119</v>
      </c>
    </row>
    <row r="117" spans="2:6" x14ac:dyDescent="0.25">
      <c r="B117" s="15">
        <v>112</v>
      </c>
      <c r="C117" s="14" t="s">
        <v>127</v>
      </c>
      <c r="D117" s="14" t="s">
        <v>103</v>
      </c>
      <c r="E117" s="15">
        <v>238</v>
      </c>
      <c r="F117" s="15">
        <f t="shared" si="3"/>
        <v>119</v>
      </c>
    </row>
    <row r="118" spans="2:6" x14ac:dyDescent="0.25">
      <c r="B118" s="15">
        <v>113</v>
      </c>
      <c r="C118" s="14" t="s">
        <v>127</v>
      </c>
      <c r="D118" s="14" t="s">
        <v>95</v>
      </c>
      <c r="E118" s="15">
        <v>242</v>
      </c>
      <c r="F118" s="15">
        <f t="shared" si="3"/>
        <v>121</v>
      </c>
    </row>
    <row r="119" spans="2:6" x14ac:dyDescent="0.25">
      <c r="B119" s="15">
        <v>114</v>
      </c>
      <c r="C119" s="14" t="s">
        <v>127</v>
      </c>
      <c r="D119" s="14" t="s">
        <v>143</v>
      </c>
      <c r="E119" s="15">
        <v>242</v>
      </c>
      <c r="F119" s="15">
        <f t="shared" si="3"/>
        <v>121</v>
      </c>
    </row>
    <row r="120" spans="2:6" x14ac:dyDescent="0.25">
      <c r="B120" s="15">
        <v>115</v>
      </c>
      <c r="C120" s="14" t="s">
        <v>127</v>
      </c>
      <c r="D120" s="14" t="s">
        <v>111</v>
      </c>
      <c r="E120" s="15">
        <v>256</v>
      </c>
      <c r="F120" s="15">
        <f t="shared" ref="F120:F152" si="4">E120/2</f>
        <v>128</v>
      </c>
    </row>
    <row r="121" spans="2:6" x14ac:dyDescent="0.25">
      <c r="B121" s="15">
        <v>116</v>
      </c>
      <c r="C121" s="14" t="s">
        <v>127</v>
      </c>
      <c r="D121" s="14" t="s">
        <v>112</v>
      </c>
      <c r="E121" s="15">
        <v>256</v>
      </c>
      <c r="F121" s="15">
        <f t="shared" si="4"/>
        <v>128</v>
      </c>
    </row>
    <row r="122" spans="2:6" x14ac:dyDescent="0.25">
      <c r="B122" s="15">
        <v>117</v>
      </c>
      <c r="C122" s="14" t="s">
        <v>127</v>
      </c>
      <c r="D122" s="14" t="s">
        <v>97</v>
      </c>
      <c r="E122" s="15">
        <v>258</v>
      </c>
      <c r="F122" s="15">
        <f t="shared" si="4"/>
        <v>129</v>
      </c>
    </row>
    <row r="123" spans="2:6" x14ac:dyDescent="0.25">
      <c r="B123" s="15">
        <v>118</v>
      </c>
      <c r="C123" s="14" t="s">
        <v>127</v>
      </c>
      <c r="D123" s="14" t="s">
        <v>99</v>
      </c>
      <c r="E123" s="15">
        <v>274</v>
      </c>
      <c r="F123" s="15">
        <f t="shared" si="4"/>
        <v>137</v>
      </c>
    </row>
    <row r="124" spans="2:6" x14ac:dyDescent="0.25">
      <c r="B124" s="15">
        <v>119</v>
      </c>
      <c r="C124" s="14" t="s">
        <v>127</v>
      </c>
      <c r="D124" s="14" t="s">
        <v>139</v>
      </c>
      <c r="E124" s="15">
        <v>274</v>
      </c>
      <c r="F124" s="15">
        <f t="shared" si="4"/>
        <v>137</v>
      </c>
    </row>
    <row r="125" spans="2:6" x14ac:dyDescent="0.25">
      <c r="B125" s="15">
        <v>120</v>
      </c>
      <c r="C125" s="14" t="s">
        <v>127</v>
      </c>
      <c r="D125" s="14" t="s">
        <v>100</v>
      </c>
      <c r="E125" s="15">
        <v>276</v>
      </c>
      <c r="F125" s="15">
        <f t="shared" si="4"/>
        <v>138</v>
      </c>
    </row>
    <row r="126" spans="2:6" x14ac:dyDescent="0.25">
      <c r="B126" s="15">
        <v>121</v>
      </c>
      <c r="C126" s="14" t="s">
        <v>127</v>
      </c>
      <c r="D126" s="14" t="s">
        <v>102</v>
      </c>
      <c r="E126" s="15">
        <v>290</v>
      </c>
      <c r="F126" s="15">
        <f t="shared" si="4"/>
        <v>145</v>
      </c>
    </row>
    <row r="127" spans="2:6" x14ac:dyDescent="0.25">
      <c r="B127" s="15">
        <v>122</v>
      </c>
      <c r="C127" s="14" t="s">
        <v>127</v>
      </c>
      <c r="D127" s="14" t="s">
        <v>104</v>
      </c>
      <c r="E127" s="15">
        <v>326</v>
      </c>
      <c r="F127" s="15">
        <f t="shared" si="4"/>
        <v>163</v>
      </c>
    </row>
    <row r="128" spans="2:6" x14ac:dyDescent="0.25">
      <c r="B128" s="15">
        <v>123</v>
      </c>
      <c r="C128" s="14" t="s">
        <v>127</v>
      </c>
      <c r="D128" s="14" t="s">
        <v>107</v>
      </c>
      <c r="E128" s="15">
        <v>328</v>
      </c>
      <c r="F128" s="15">
        <f t="shared" si="4"/>
        <v>164</v>
      </c>
    </row>
    <row r="129" spans="2:6" x14ac:dyDescent="0.25">
      <c r="B129" s="15">
        <v>124</v>
      </c>
      <c r="C129" s="14" t="s">
        <v>127</v>
      </c>
      <c r="D129" s="14" t="s">
        <v>110</v>
      </c>
      <c r="E129" s="15">
        <v>336</v>
      </c>
      <c r="F129" s="15">
        <f t="shared" si="4"/>
        <v>168</v>
      </c>
    </row>
    <row r="130" spans="2:6" x14ac:dyDescent="0.25">
      <c r="B130" s="15">
        <v>125</v>
      </c>
      <c r="C130" s="14" t="s">
        <v>127</v>
      </c>
      <c r="D130" s="14" t="s">
        <v>108</v>
      </c>
      <c r="E130" s="15">
        <v>342</v>
      </c>
      <c r="F130" s="15">
        <f t="shared" si="4"/>
        <v>171</v>
      </c>
    </row>
    <row r="131" spans="2:6" x14ac:dyDescent="0.25">
      <c r="B131" s="15">
        <v>126</v>
      </c>
      <c r="C131" s="14" t="s">
        <v>127</v>
      </c>
      <c r="D131" s="14" t="s">
        <v>105</v>
      </c>
      <c r="E131" s="15">
        <v>346</v>
      </c>
      <c r="F131" s="15">
        <f t="shared" si="4"/>
        <v>173</v>
      </c>
    </row>
    <row r="132" spans="2:6" x14ac:dyDescent="0.25">
      <c r="B132" s="15">
        <v>127</v>
      </c>
      <c r="C132" s="14" t="s">
        <v>127</v>
      </c>
      <c r="D132" s="14" t="s">
        <v>114</v>
      </c>
      <c r="E132" s="15">
        <v>348</v>
      </c>
      <c r="F132" s="15">
        <f t="shared" si="4"/>
        <v>174</v>
      </c>
    </row>
    <row r="133" spans="2:6" x14ac:dyDescent="0.25">
      <c r="B133" s="15">
        <v>128</v>
      </c>
      <c r="C133" s="14" t="s">
        <v>127</v>
      </c>
      <c r="D133" s="14" t="s">
        <v>109</v>
      </c>
      <c r="E133" s="15">
        <v>350</v>
      </c>
      <c r="F133" s="15">
        <f t="shared" si="4"/>
        <v>175</v>
      </c>
    </row>
    <row r="134" spans="2:6" x14ac:dyDescent="0.25">
      <c r="B134" s="15">
        <v>129</v>
      </c>
      <c r="C134" s="14" t="s">
        <v>127</v>
      </c>
      <c r="D134" s="14" t="s">
        <v>118</v>
      </c>
      <c r="E134" s="15">
        <v>370</v>
      </c>
      <c r="F134" s="15">
        <f t="shared" si="4"/>
        <v>185</v>
      </c>
    </row>
    <row r="135" spans="2:6" x14ac:dyDescent="0.25">
      <c r="B135" s="15">
        <v>130</v>
      </c>
      <c r="C135" s="14" t="s">
        <v>127</v>
      </c>
      <c r="D135" s="14" t="s">
        <v>117</v>
      </c>
      <c r="E135" s="15">
        <v>372</v>
      </c>
      <c r="F135" s="15">
        <f t="shared" si="4"/>
        <v>186</v>
      </c>
    </row>
    <row r="136" spans="2:6" x14ac:dyDescent="0.25">
      <c r="B136" s="15">
        <v>131</v>
      </c>
      <c r="C136" s="14" t="s">
        <v>127</v>
      </c>
      <c r="D136" s="14" t="s">
        <v>138</v>
      </c>
      <c r="E136" s="15">
        <v>378</v>
      </c>
      <c r="F136" s="15">
        <f t="shared" si="4"/>
        <v>189</v>
      </c>
    </row>
    <row r="137" spans="2:6" x14ac:dyDescent="0.25">
      <c r="B137" s="15">
        <v>132</v>
      </c>
      <c r="C137" s="14" t="s">
        <v>127</v>
      </c>
      <c r="D137" s="14" t="s">
        <v>132</v>
      </c>
      <c r="E137" s="15">
        <v>382</v>
      </c>
      <c r="F137" s="15">
        <f t="shared" si="4"/>
        <v>191</v>
      </c>
    </row>
    <row r="138" spans="2:6" x14ac:dyDescent="0.25">
      <c r="B138" s="15">
        <v>133</v>
      </c>
      <c r="C138" s="14" t="s">
        <v>127</v>
      </c>
      <c r="D138" s="14" t="s">
        <v>120</v>
      </c>
      <c r="E138" s="15">
        <v>394</v>
      </c>
      <c r="F138" s="15">
        <f t="shared" si="4"/>
        <v>197</v>
      </c>
    </row>
    <row r="139" spans="2:6" x14ac:dyDescent="0.25">
      <c r="B139" s="15">
        <v>134</v>
      </c>
      <c r="C139" s="14" t="s">
        <v>127</v>
      </c>
      <c r="D139" s="14" t="s">
        <v>121</v>
      </c>
      <c r="E139" s="15">
        <v>394</v>
      </c>
      <c r="F139" s="15">
        <f t="shared" si="4"/>
        <v>197</v>
      </c>
    </row>
    <row r="140" spans="2:6" x14ac:dyDescent="0.25">
      <c r="B140" s="15">
        <v>135</v>
      </c>
      <c r="C140" s="14" t="s">
        <v>127</v>
      </c>
      <c r="D140" s="14" t="s">
        <v>141</v>
      </c>
      <c r="E140" s="15">
        <v>394</v>
      </c>
      <c r="F140" s="15">
        <f t="shared" si="4"/>
        <v>197</v>
      </c>
    </row>
    <row r="141" spans="2:6" x14ac:dyDescent="0.25">
      <c r="B141" s="15">
        <v>136</v>
      </c>
      <c r="C141" s="14" t="s">
        <v>127</v>
      </c>
      <c r="D141" s="14" t="s">
        <v>119</v>
      </c>
      <c r="E141" s="15">
        <v>412</v>
      </c>
      <c r="F141" s="15">
        <f t="shared" si="4"/>
        <v>206</v>
      </c>
    </row>
    <row r="142" spans="2:6" x14ac:dyDescent="0.25">
      <c r="B142" s="15">
        <v>137</v>
      </c>
      <c r="C142" s="14" t="s">
        <v>127</v>
      </c>
      <c r="D142" s="14" t="s">
        <v>122</v>
      </c>
      <c r="E142" s="15">
        <v>412</v>
      </c>
      <c r="F142" s="15">
        <f t="shared" si="4"/>
        <v>206</v>
      </c>
    </row>
    <row r="143" spans="2:6" x14ac:dyDescent="0.25">
      <c r="B143" s="15">
        <v>138</v>
      </c>
      <c r="C143" s="14" t="s">
        <v>127</v>
      </c>
      <c r="D143" s="14" t="s">
        <v>142</v>
      </c>
      <c r="E143" s="15">
        <v>416</v>
      </c>
      <c r="F143" s="15">
        <f t="shared" si="4"/>
        <v>208</v>
      </c>
    </row>
    <row r="144" spans="2:6" x14ac:dyDescent="0.25">
      <c r="B144" s="15">
        <v>139</v>
      </c>
      <c r="C144" s="14" t="s">
        <v>127</v>
      </c>
      <c r="D144" s="14" t="s">
        <v>90</v>
      </c>
      <c r="E144" s="15">
        <v>420</v>
      </c>
      <c r="F144" s="15">
        <f t="shared" si="4"/>
        <v>210</v>
      </c>
    </row>
    <row r="145" spans="2:6" x14ac:dyDescent="0.25">
      <c r="B145" s="15">
        <v>140</v>
      </c>
      <c r="C145" s="14" t="s">
        <v>127</v>
      </c>
      <c r="D145" s="14" t="s">
        <v>123</v>
      </c>
      <c r="E145" s="15">
        <v>428</v>
      </c>
      <c r="F145" s="15">
        <f t="shared" si="4"/>
        <v>214</v>
      </c>
    </row>
    <row r="146" spans="2:6" x14ac:dyDescent="0.25">
      <c r="B146" s="15">
        <v>141</v>
      </c>
      <c r="C146" s="14" t="s">
        <v>127</v>
      </c>
      <c r="D146" s="14" t="s">
        <v>113</v>
      </c>
      <c r="E146" s="15">
        <v>448</v>
      </c>
      <c r="F146" s="15">
        <f t="shared" si="4"/>
        <v>224</v>
      </c>
    </row>
    <row r="147" spans="2:6" x14ac:dyDescent="0.25">
      <c r="B147" s="15">
        <v>142</v>
      </c>
      <c r="C147" s="14" t="s">
        <v>127</v>
      </c>
      <c r="D147" s="14" t="s">
        <v>116</v>
      </c>
      <c r="E147" s="15">
        <v>452</v>
      </c>
      <c r="F147" s="15">
        <f t="shared" si="4"/>
        <v>226</v>
      </c>
    </row>
    <row r="148" spans="2:6" x14ac:dyDescent="0.25">
      <c r="B148" s="15">
        <v>143</v>
      </c>
      <c r="C148" s="14" t="s">
        <v>127</v>
      </c>
      <c r="D148" s="14" t="s">
        <v>115</v>
      </c>
      <c r="E148" s="15">
        <v>464</v>
      </c>
      <c r="F148" s="15">
        <f t="shared" si="4"/>
        <v>232</v>
      </c>
    </row>
    <row r="149" spans="2:6" x14ac:dyDescent="0.25">
      <c r="B149" s="15">
        <v>144</v>
      </c>
      <c r="C149" s="14" t="s">
        <v>127</v>
      </c>
      <c r="D149" s="14" t="s">
        <v>146</v>
      </c>
      <c r="E149" s="15">
        <v>468</v>
      </c>
      <c r="F149" s="15">
        <f t="shared" si="4"/>
        <v>234</v>
      </c>
    </row>
    <row r="150" spans="2:6" x14ac:dyDescent="0.25">
      <c r="B150" s="15">
        <v>145</v>
      </c>
      <c r="C150" s="14" t="s">
        <v>127</v>
      </c>
      <c r="D150" s="14" t="s">
        <v>124</v>
      </c>
      <c r="E150" s="15">
        <v>486</v>
      </c>
      <c r="F150" s="15">
        <f t="shared" si="4"/>
        <v>243</v>
      </c>
    </row>
    <row r="151" spans="2:6" x14ac:dyDescent="0.25">
      <c r="B151" s="15">
        <v>146</v>
      </c>
      <c r="C151" s="14" t="s">
        <v>127</v>
      </c>
      <c r="D151" s="14" t="s">
        <v>125</v>
      </c>
      <c r="E151" s="15">
        <v>680</v>
      </c>
      <c r="F151" s="15">
        <f t="shared" si="4"/>
        <v>340</v>
      </c>
    </row>
    <row r="152" spans="2:6" x14ac:dyDescent="0.25">
      <c r="B152" s="15">
        <v>147</v>
      </c>
      <c r="C152" s="14" t="s">
        <v>127</v>
      </c>
      <c r="D152" s="14" t="s">
        <v>126</v>
      </c>
      <c r="E152" s="15">
        <v>696</v>
      </c>
      <c r="F152" s="15">
        <f t="shared" si="4"/>
        <v>348</v>
      </c>
    </row>
  </sheetData>
  <sortState xmlns:xlrd2="http://schemas.microsoft.com/office/spreadsheetml/2017/richdata2" ref="C6:F152">
    <sortCondition ref="E6:E152"/>
  </sortState>
  <mergeCells count="1">
    <mergeCell ref="B3:F3"/>
  </mergeCells>
  <pageMargins left="0.70866141732283472" right="0.70866141732283472" top="0.74803149606299213" bottom="0.74803149606299213" header="0.31496062992125984" footer="0.31496062992125984"/>
  <pageSetup scale="91" fitToHeight="0" orientation="portrait" horizontalDpi="1200" verticalDpi="1200" r:id="rId1"/>
  <rowBreaks count="2" manualBreakCount="2">
    <brk id="52" min="1" max="5" man="1"/>
    <brk id="10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MS1-2 (PAGE #1 KERTAS PINK)</vt:lpstr>
      <vt:lpstr>MS 3</vt:lpstr>
      <vt:lpstr>MS 4 (PRINT BILA PERLU)</vt:lpstr>
      <vt:lpstr>MS 5</vt:lpstr>
      <vt:lpstr>ANNEXURE 1</vt:lpstr>
      <vt:lpstr>'ANNEXURE 1'!Print_Area</vt:lpstr>
      <vt:lpstr>'MS 3'!Print_Area</vt:lpstr>
      <vt:lpstr>'MS1-2 (PAGE #1 KERTAS PINK)'!Print_Area</vt:lpstr>
      <vt:lpstr>'ANNEXURE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MDKT</dc:creator>
  <cp:lastModifiedBy>User</cp:lastModifiedBy>
  <cp:lastPrinted>2022-05-25T06:18:57Z</cp:lastPrinted>
  <dcterms:created xsi:type="dcterms:W3CDTF">2022-03-16T04:34:55Z</dcterms:created>
  <dcterms:modified xsi:type="dcterms:W3CDTF">2022-05-31T06:49:45Z</dcterms:modified>
</cp:coreProperties>
</file>